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73" activeTab="0"/>
  </bookViews>
  <sheets>
    <sheet name="Základní informace(204_001)" sheetId="1" r:id="rId1"/>
    <sheet name="Obhospodařované fondy(204_002)" sheetId="2" r:id="rId2"/>
    <sheet name="Aktiva(204_003)" sheetId="3" r:id="rId3"/>
    <sheet name="Pasiva(204_004)" sheetId="4" r:id="rId4"/>
    <sheet name="Podrozvaha(204_005)" sheetId="5" r:id="rId5"/>
    <sheet name="Výsledovka(204_006)" sheetId="6" r:id="rId6"/>
    <sheet name="Dodatečné údaje(204_007)" sheetId="7" r:id="rId7"/>
    <sheet name="Měnová struktura závaz(204_008)" sheetId="8" r:id="rId8"/>
    <sheet name="Průměrný počet zam(204_009)" sheetId="9" r:id="rId9"/>
    <sheet name="Náklady na zam(204_010)" sheetId="10" r:id="rId10"/>
    <sheet name="Měny" sheetId="11" r:id="rId11"/>
    <sheet name="Kontroly" sheetId="12" r:id="rId12"/>
    <sheet name="infoSheet" sheetId="13" state="hidden" r:id="rId13"/>
  </sheets>
  <definedNames>
    <definedName name="i_204_001_001_001">'Základní informace(204_001)'!$C$6</definedName>
    <definedName name="i_204_001_002_001">'Základní informace(204_001)'!$C$9</definedName>
    <definedName name="i_204_001_002_002">'Základní informace(204_001)'!$D$9</definedName>
    <definedName name="i_204_001_004_001">'Základní informace(204_001)'!$C$12</definedName>
    <definedName name="i_204_001_004_002">'Základní informace(204_001)'!$D$12</definedName>
    <definedName name="i_204_001_004_003">'Základní informace(204_001)'!$E$12</definedName>
    <definedName name="i_204_002_001_001">'Obhospodařované fondy(204_002)'!$A$8</definedName>
    <definedName name="i_204_002_001_002">'Obhospodařované fondy(204_002)'!$B$8</definedName>
    <definedName name="i_204_002_001_003">'Obhospodařované fondy(204_002)'!$C$8</definedName>
    <definedName name="i_204_002_001_004">'Obhospodařované fondy(204_002)'!$D$8</definedName>
    <definedName name="i_204_003_001_001">'Aktiva(204_003)'!$D$9</definedName>
    <definedName name="i_204_003_001_002">'Aktiva(204_003)'!$E$9</definedName>
    <definedName name="i_204_003_001_003">'Aktiva(204_003)'!$F$9</definedName>
    <definedName name="i_204_003_001_004">'Aktiva(204_003)'!$G$9</definedName>
    <definedName name="i_204_003_001_005">'Aktiva(204_003)'!$H$9</definedName>
    <definedName name="i_204_003_002_001">'Aktiva(204_003)'!$D$10</definedName>
    <definedName name="i_204_003_002_002">'Aktiva(204_003)'!$E$10</definedName>
    <definedName name="i_204_003_002_003">'Aktiva(204_003)'!$F$10</definedName>
    <definedName name="i_204_003_002_004">'Aktiva(204_003)'!$G$10</definedName>
    <definedName name="i_204_003_002_005">'Aktiva(204_003)'!$H$10</definedName>
    <definedName name="i_204_003_003_001">'Aktiva(204_003)'!$D$11</definedName>
    <definedName name="i_204_003_003_002">'Aktiva(204_003)'!$E$11</definedName>
    <definedName name="i_204_003_003_003">'Aktiva(204_003)'!$F$11</definedName>
    <definedName name="i_204_003_003_004">'Aktiva(204_003)'!$G$11</definedName>
    <definedName name="i_204_003_003_005">'Aktiva(204_003)'!$H$11</definedName>
    <definedName name="i_204_003_004_001">'Aktiva(204_003)'!$D$12</definedName>
    <definedName name="i_204_003_004_002">'Aktiva(204_003)'!$E$12</definedName>
    <definedName name="i_204_003_004_003">'Aktiva(204_003)'!$F$12</definedName>
    <definedName name="i_204_003_004_004">'Aktiva(204_003)'!$G$12</definedName>
    <definedName name="i_204_003_004_005">'Aktiva(204_003)'!$H$12</definedName>
    <definedName name="i_204_003_005_001">'Aktiva(204_003)'!$D$13</definedName>
    <definedName name="i_204_003_005_002">'Aktiva(204_003)'!$E$13</definedName>
    <definedName name="i_204_003_005_003">'Aktiva(204_003)'!$F$13</definedName>
    <definedName name="i_204_003_005_004">'Aktiva(204_003)'!$G$13</definedName>
    <definedName name="i_204_003_005_005">'Aktiva(204_003)'!$H$13</definedName>
    <definedName name="i_204_003_006_001">'Aktiva(204_003)'!$D$14</definedName>
    <definedName name="i_204_003_006_002">'Aktiva(204_003)'!$E$14</definedName>
    <definedName name="i_204_003_006_003">'Aktiva(204_003)'!$F$14</definedName>
    <definedName name="i_204_003_006_004">'Aktiva(204_003)'!$G$14</definedName>
    <definedName name="i_204_003_006_005">'Aktiva(204_003)'!$H$14</definedName>
    <definedName name="i_204_003_007_001">'Aktiva(204_003)'!$D$15</definedName>
    <definedName name="i_204_003_007_002">'Aktiva(204_003)'!$E$15</definedName>
    <definedName name="i_204_003_007_003">'Aktiva(204_003)'!$F$15</definedName>
    <definedName name="i_204_003_007_004">'Aktiva(204_003)'!$G$15</definedName>
    <definedName name="i_204_003_007_005">'Aktiva(204_003)'!$H$15</definedName>
    <definedName name="i_204_003_008_001">'Aktiva(204_003)'!$D$16</definedName>
    <definedName name="i_204_003_008_002">'Aktiva(204_003)'!$E$16</definedName>
    <definedName name="i_204_003_008_003">'Aktiva(204_003)'!$F$16</definedName>
    <definedName name="i_204_003_008_004">'Aktiva(204_003)'!$G$16</definedName>
    <definedName name="i_204_003_008_005">'Aktiva(204_003)'!$H$16</definedName>
    <definedName name="i_204_003_009_001">'Aktiva(204_003)'!$D$17</definedName>
    <definedName name="i_204_003_009_002">'Aktiva(204_003)'!$E$17</definedName>
    <definedName name="i_204_003_009_003">'Aktiva(204_003)'!$F$17</definedName>
    <definedName name="i_204_003_009_004">'Aktiva(204_003)'!$G$17</definedName>
    <definedName name="i_204_003_009_005">'Aktiva(204_003)'!$H$17</definedName>
    <definedName name="i_204_003_010_001">'Aktiva(204_003)'!$D$18</definedName>
    <definedName name="i_204_003_010_002">'Aktiva(204_003)'!$E$18</definedName>
    <definedName name="i_204_003_010_003">'Aktiva(204_003)'!$F$18</definedName>
    <definedName name="i_204_003_010_004">'Aktiva(204_003)'!$G$18</definedName>
    <definedName name="i_204_003_010_005">'Aktiva(204_003)'!$H$18</definedName>
    <definedName name="i_204_003_011_001">'Aktiva(204_003)'!$D$19</definedName>
    <definedName name="i_204_003_011_002">'Aktiva(204_003)'!$E$19</definedName>
    <definedName name="i_204_003_011_003">'Aktiva(204_003)'!$F$19</definedName>
    <definedName name="i_204_003_011_004">'Aktiva(204_003)'!$G$19</definedName>
    <definedName name="i_204_003_011_005">'Aktiva(204_003)'!$H$19</definedName>
    <definedName name="i_204_003_012_001">'Aktiva(204_003)'!$D$20</definedName>
    <definedName name="i_204_003_012_002">'Aktiva(204_003)'!$E$20</definedName>
    <definedName name="i_204_003_012_003">'Aktiva(204_003)'!$F$20</definedName>
    <definedName name="i_204_003_012_004">'Aktiva(204_003)'!$G$20</definedName>
    <definedName name="i_204_003_012_005">'Aktiva(204_003)'!$H$20</definedName>
    <definedName name="i_204_003_013_001">'Aktiva(204_003)'!$D$21</definedName>
    <definedName name="i_204_003_013_002">'Aktiva(204_003)'!$E$21</definedName>
    <definedName name="i_204_003_013_003">'Aktiva(204_003)'!$F$21</definedName>
    <definedName name="i_204_003_013_004">'Aktiva(204_003)'!$G$21</definedName>
    <definedName name="i_204_003_013_005">'Aktiva(204_003)'!$H$21</definedName>
    <definedName name="i_204_003_014_001">'Aktiva(204_003)'!$D$22</definedName>
    <definedName name="i_204_003_014_002">'Aktiva(204_003)'!$E$22</definedName>
    <definedName name="i_204_003_014_003">'Aktiva(204_003)'!$F$22</definedName>
    <definedName name="i_204_003_014_004">'Aktiva(204_003)'!$G$22</definedName>
    <definedName name="i_204_003_014_005">'Aktiva(204_003)'!$H$22</definedName>
    <definedName name="i_204_003_015_001">'Aktiva(204_003)'!$D$23</definedName>
    <definedName name="i_204_003_015_002">'Aktiva(204_003)'!$E$23</definedName>
    <definedName name="i_204_003_015_003">'Aktiva(204_003)'!$F$23</definedName>
    <definedName name="i_204_003_015_004">'Aktiva(204_003)'!$G$23</definedName>
    <definedName name="i_204_003_015_005">'Aktiva(204_003)'!$H$23</definedName>
    <definedName name="i_204_003_016_001">'Aktiva(204_003)'!$D$24</definedName>
    <definedName name="i_204_003_016_002">'Aktiva(204_003)'!$E$24</definedName>
    <definedName name="i_204_003_016_003">'Aktiva(204_003)'!$F$24</definedName>
    <definedName name="i_204_003_016_004">'Aktiva(204_003)'!$G$24</definedName>
    <definedName name="i_204_003_016_005">'Aktiva(204_003)'!$H$24</definedName>
    <definedName name="i_204_003_017_001">'Aktiva(204_003)'!$D$25</definedName>
    <definedName name="i_204_003_017_002">'Aktiva(204_003)'!$E$25</definedName>
    <definedName name="i_204_003_017_003">'Aktiva(204_003)'!$F$25</definedName>
    <definedName name="i_204_003_017_004">'Aktiva(204_003)'!$G$25</definedName>
    <definedName name="i_204_003_017_005">'Aktiva(204_003)'!$H$25</definedName>
    <definedName name="i_204_003_018_001">'Aktiva(204_003)'!$D$26</definedName>
    <definedName name="i_204_003_018_002">'Aktiva(204_003)'!$E$26</definedName>
    <definedName name="i_204_003_018_003">'Aktiva(204_003)'!$F$26</definedName>
    <definedName name="i_204_003_018_004">'Aktiva(204_003)'!$G$26</definedName>
    <definedName name="i_204_003_018_005">'Aktiva(204_003)'!$H$26</definedName>
    <definedName name="i_204_003_019_001">'Aktiva(204_003)'!$D$27</definedName>
    <definedName name="i_204_003_019_002">'Aktiva(204_003)'!$E$27</definedName>
    <definedName name="i_204_003_019_003">'Aktiva(204_003)'!$F$27</definedName>
    <definedName name="i_204_003_019_004">'Aktiva(204_003)'!$G$27</definedName>
    <definedName name="i_204_003_019_005">'Aktiva(204_003)'!$H$27</definedName>
    <definedName name="i_204_003_020_001">'Aktiva(204_003)'!$D$28</definedName>
    <definedName name="i_204_003_020_002">'Aktiva(204_003)'!$E$28</definedName>
    <definedName name="i_204_003_020_003">'Aktiva(204_003)'!$F$28</definedName>
    <definedName name="i_204_003_020_004">'Aktiva(204_003)'!$G$28</definedName>
    <definedName name="i_204_003_020_005">'Aktiva(204_003)'!$H$28</definedName>
    <definedName name="i_204_003_021_001">'Aktiva(204_003)'!$D$29</definedName>
    <definedName name="i_204_003_021_002">'Aktiva(204_003)'!$E$29</definedName>
    <definedName name="i_204_003_021_003">'Aktiva(204_003)'!$F$29</definedName>
    <definedName name="i_204_003_021_004">'Aktiva(204_003)'!$G$29</definedName>
    <definedName name="i_204_003_021_005">'Aktiva(204_003)'!$H$29</definedName>
    <definedName name="i_204_003_022_001">'Aktiva(204_003)'!$D$30</definedName>
    <definedName name="i_204_003_022_002">'Aktiva(204_003)'!$E$30</definedName>
    <definedName name="i_204_003_022_003">'Aktiva(204_003)'!$F$30</definedName>
    <definedName name="i_204_003_022_004">'Aktiva(204_003)'!$G$30</definedName>
    <definedName name="i_204_003_022_005">'Aktiva(204_003)'!$H$30</definedName>
    <definedName name="i_204_003_023_001">'Aktiva(204_003)'!$D$31</definedName>
    <definedName name="i_204_003_023_002">'Aktiva(204_003)'!$E$31</definedName>
    <definedName name="i_204_003_023_003">'Aktiva(204_003)'!$F$31</definedName>
    <definedName name="i_204_003_023_004">'Aktiva(204_003)'!$G$31</definedName>
    <definedName name="i_204_003_023_005">'Aktiva(204_003)'!$H$31</definedName>
    <definedName name="i_204_003_024_001">'Aktiva(204_003)'!$D$32</definedName>
    <definedName name="i_204_003_024_002">'Aktiva(204_003)'!$E$32</definedName>
    <definedName name="i_204_003_024_003">'Aktiva(204_003)'!$F$32</definedName>
    <definedName name="i_204_003_024_004">'Aktiva(204_003)'!$G$32</definedName>
    <definedName name="i_204_003_024_005">'Aktiva(204_003)'!$H$32</definedName>
    <definedName name="i_204_003_025_001">'Aktiva(204_003)'!$D$33</definedName>
    <definedName name="i_204_003_025_002">'Aktiva(204_003)'!$E$33</definedName>
    <definedName name="i_204_003_025_003">'Aktiva(204_003)'!$F$33</definedName>
    <definedName name="i_204_003_025_004">'Aktiva(204_003)'!$G$33</definedName>
    <definedName name="i_204_003_025_005">'Aktiva(204_003)'!$H$33</definedName>
    <definedName name="i_204_003_026_001">'Aktiva(204_003)'!$D$34</definedName>
    <definedName name="i_204_003_026_002">'Aktiva(204_003)'!$E$34</definedName>
    <definedName name="i_204_003_026_003">'Aktiva(204_003)'!$F$34</definedName>
    <definedName name="i_204_003_026_004">'Aktiva(204_003)'!$G$34</definedName>
    <definedName name="i_204_003_026_005">'Aktiva(204_003)'!$H$34</definedName>
    <definedName name="i_204_003_027_001">'Aktiva(204_003)'!$D$35</definedName>
    <definedName name="i_204_003_027_002">'Aktiva(204_003)'!$E$35</definedName>
    <definedName name="i_204_003_027_003">'Aktiva(204_003)'!$F$35</definedName>
    <definedName name="i_204_003_027_004">'Aktiva(204_003)'!$G$35</definedName>
    <definedName name="i_204_003_027_005">'Aktiva(204_003)'!$H$35</definedName>
    <definedName name="i_204_003_028_001">'Aktiva(204_003)'!$D$36</definedName>
    <definedName name="i_204_003_028_002">'Aktiva(204_003)'!$E$36</definedName>
    <definedName name="i_204_003_028_003">'Aktiva(204_003)'!$F$36</definedName>
    <definedName name="i_204_003_028_004">'Aktiva(204_003)'!$G$36</definedName>
    <definedName name="i_204_003_028_005">'Aktiva(204_003)'!$H$36</definedName>
    <definedName name="i_204_003_029_001">'Aktiva(204_003)'!$D$37</definedName>
    <definedName name="i_204_003_029_002">'Aktiva(204_003)'!$E$37</definedName>
    <definedName name="i_204_003_029_003">'Aktiva(204_003)'!$F$37</definedName>
    <definedName name="i_204_003_029_004">'Aktiva(204_003)'!$G$37</definedName>
    <definedName name="i_204_003_029_005">'Aktiva(204_003)'!$H$37</definedName>
    <definedName name="i_204_003_030_001">'Aktiva(204_003)'!$D$38</definedName>
    <definedName name="i_204_003_030_002">'Aktiva(204_003)'!$E$38</definedName>
    <definedName name="i_204_003_030_003">'Aktiva(204_003)'!$F$38</definedName>
    <definedName name="i_204_003_030_004">'Aktiva(204_003)'!$G$38</definedName>
    <definedName name="i_204_003_030_005">'Aktiva(204_003)'!$H$38</definedName>
    <definedName name="i_204_004_001_001">'Pasiva(204_004)'!$D$9</definedName>
    <definedName name="i_204_004_001_002">'Pasiva(204_004)'!$E$9</definedName>
    <definedName name="i_204_004_001_003">'Pasiva(204_004)'!$F$9</definedName>
    <definedName name="i_204_004_002_001">'Pasiva(204_004)'!$D$10</definedName>
    <definedName name="i_204_004_002_002">'Pasiva(204_004)'!$E$10</definedName>
    <definedName name="i_204_004_002_003">'Pasiva(204_004)'!$F$10</definedName>
    <definedName name="i_204_004_003_001">'Pasiva(204_004)'!$D$11</definedName>
    <definedName name="i_204_004_003_002">'Pasiva(204_004)'!$E$11</definedName>
    <definedName name="i_204_004_003_003">'Pasiva(204_004)'!$F$11</definedName>
    <definedName name="i_204_004_004_001">'Pasiva(204_004)'!$D$12</definedName>
    <definedName name="i_204_004_004_002">'Pasiva(204_004)'!$E$12</definedName>
    <definedName name="i_204_004_004_003">'Pasiva(204_004)'!$F$12</definedName>
    <definedName name="i_204_004_005_001">'Pasiva(204_004)'!$D$13</definedName>
    <definedName name="i_204_004_005_002">'Pasiva(204_004)'!$E$13</definedName>
    <definedName name="i_204_004_005_003">'Pasiva(204_004)'!$F$13</definedName>
    <definedName name="i_204_004_006_001">'Pasiva(204_004)'!$D$14</definedName>
    <definedName name="i_204_004_006_002">'Pasiva(204_004)'!$E$14</definedName>
    <definedName name="i_204_004_006_003">'Pasiva(204_004)'!$F$14</definedName>
    <definedName name="i_204_004_007_001">'Pasiva(204_004)'!$D$15</definedName>
    <definedName name="i_204_004_007_002">'Pasiva(204_004)'!$E$15</definedName>
    <definedName name="i_204_004_007_003">'Pasiva(204_004)'!$F$15</definedName>
    <definedName name="i_204_004_008_001">'Pasiva(204_004)'!$D$16</definedName>
    <definedName name="i_204_004_008_002">'Pasiva(204_004)'!$E$16</definedName>
    <definedName name="i_204_004_008_003">'Pasiva(204_004)'!$F$16</definedName>
    <definedName name="i_204_004_009_001">'Pasiva(204_004)'!$D$17</definedName>
    <definedName name="i_204_004_009_002">'Pasiva(204_004)'!$E$17</definedName>
    <definedName name="i_204_004_009_003">'Pasiva(204_004)'!$F$17</definedName>
    <definedName name="i_204_004_010_001">'Pasiva(204_004)'!$D$18</definedName>
    <definedName name="i_204_004_010_002">'Pasiva(204_004)'!$E$18</definedName>
    <definedName name="i_204_004_010_003">'Pasiva(204_004)'!$F$18</definedName>
    <definedName name="i_204_004_011_001">'Pasiva(204_004)'!$D$19</definedName>
    <definedName name="i_204_004_011_002">'Pasiva(204_004)'!$E$19</definedName>
    <definedName name="i_204_004_011_003">'Pasiva(204_004)'!$F$19</definedName>
    <definedName name="i_204_004_012_001">'Pasiva(204_004)'!$D$20</definedName>
    <definedName name="i_204_004_012_002">'Pasiva(204_004)'!$E$20</definedName>
    <definedName name="i_204_004_012_003">'Pasiva(204_004)'!$F$20</definedName>
    <definedName name="i_204_004_013_001">'Pasiva(204_004)'!$D$21</definedName>
    <definedName name="i_204_004_013_002">'Pasiva(204_004)'!$E$21</definedName>
    <definedName name="i_204_004_013_003">'Pasiva(204_004)'!$F$21</definedName>
    <definedName name="i_204_004_014_001">'Pasiva(204_004)'!$D$22</definedName>
    <definedName name="i_204_004_014_002">'Pasiva(204_004)'!$E$22</definedName>
    <definedName name="i_204_004_014_003">'Pasiva(204_004)'!$F$22</definedName>
    <definedName name="i_204_004_015_001">'Pasiva(204_004)'!$D$23</definedName>
    <definedName name="i_204_004_015_002">'Pasiva(204_004)'!$E$23</definedName>
    <definedName name="i_204_004_015_003">'Pasiva(204_004)'!$F$23</definedName>
    <definedName name="i_204_004_016_001">'Pasiva(204_004)'!$D$24</definedName>
    <definedName name="i_204_004_016_002">'Pasiva(204_004)'!$E$24</definedName>
    <definedName name="i_204_004_016_003">'Pasiva(204_004)'!$F$24</definedName>
    <definedName name="i_204_004_017_001">'Pasiva(204_004)'!$D$25</definedName>
    <definedName name="i_204_004_017_002">'Pasiva(204_004)'!$E$25</definedName>
    <definedName name="i_204_004_017_003">'Pasiva(204_004)'!$F$25</definedName>
    <definedName name="i_204_004_018_001">'Pasiva(204_004)'!$D$26</definedName>
    <definedName name="i_204_004_018_002">'Pasiva(204_004)'!$E$26</definedName>
    <definedName name="i_204_004_018_003">'Pasiva(204_004)'!$F$26</definedName>
    <definedName name="i_204_004_019_001">'Pasiva(204_004)'!$D$27</definedName>
    <definedName name="i_204_004_019_002">'Pasiva(204_004)'!$E$27</definedName>
    <definedName name="i_204_004_019_003">'Pasiva(204_004)'!$F$27</definedName>
    <definedName name="i_204_004_020_001">'Pasiva(204_004)'!$D$28</definedName>
    <definedName name="i_204_004_020_002">'Pasiva(204_004)'!$E$28</definedName>
    <definedName name="i_204_004_020_003">'Pasiva(204_004)'!$F$28</definedName>
    <definedName name="i_204_004_021_001">'Pasiva(204_004)'!$D$29</definedName>
    <definedName name="i_204_004_021_002">'Pasiva(204_004)'!$E$29</definedName>
    <definedName name="i_204_004_021_003">'Pasiva(204_004)'!$F$29</definedName>
    <definedName name="i_204_004_022_001">'Pasiva(204_004)'!$D$30</definedName>
    <definedName name="i_204_004_022_002">'Pasiva(204_004)'!$E$30</definedName>
    <definedName name="i_204_004_022_003">'Pasiva(204_004)'!$F$30</definedName>
    <definedName name="i_204_004_023_001">'Pasiva(204_004)'!$D$31</definedName>
    <definedName name="i_204_004_023_002">'Pasiva(204_004)'!$E$31</definedName>
    <definedName name="i_204_004_023_003">'Pasiva(204_004)'!$F$31</definedName>
    <definedName name="i_204_004_024_001">'Pasiva(204_004)'!$D$32</definedName>
    <definedName name="i_204_004_024_002">'Pasiva(204_004)'!$E$32</definedName>
    <definedName name="i_204_004_024_003">'Pasiva(204_004)'!$F$32</definedName>
    <definedName name="i_204_004_025_001">'Pasiva(204_004)'!$D$33</definedName>
    <definedName name="i_204_004_025_002">'Pasiva(204_004)'!$E$33</definedName>
    <definedName name="i_204_004_025_003">'Pasiva(204_004)'!$F$33</definedName>
    <definedName name="i_204_004_026_001">'Pasiva(204_004)'!$D$34</definedName>
    <definedName name="i_204_004_026_002">'Pasiva(204_004)'!$E$34</definedName>
    <definedName name="i_204_004_026_003">'Pasiva(204_004)'!$F$34</definedName>
    <definedName name="i_204_004_027_001">'Pasiva(204_004)'!$D$35</definedName>
    <definedName name="i_204_004_027_002">'Pasiva(204_004)'!$E$35</definedName>
    <definedName name="i_204_004_027_003">'Pasiva(204_004)'!$F$35</definedName>
    <definedName name="i_204_004_028_001">'Pasiva(204_004)'!$D$36</definedName>
    <definedName name="i_204_004_028_002">'Pasiva(204_004)'!$E$36</definedName>
    <definedName name="i_204_004_028_003">'Pasiva(204_004)'!$F$36</definedName>
    <definedName name="i_204_004_029_001">'Pasiva(204_004)'!$D$37</definedName>
    <definedName name="i_204_004_029_002">'Pasiva(204_004)'!$E$37</definedName>
    <definedName name="i_204_004_029_003">'Pasiva(204_004)'!$F$37</definedName>
    <definedName name="i_204_004_030_001">'Pasiva(204_004)'!$D$38</definedName>
    <definedName name="i_204_004_030_002">'Pasiva(204_004)'!$E$38</definedName>
    <definedName name="i_204_004_030_003">'Pasiva(204_004)'!$F$38</definedName>
    <definedName name="i_204_004_031_001">'Pasiva(204_004)'!$D$39</definedName>
    <definedName name="i_204_004_031_002">'Pasiva(204_004)'!$E$39</definedName>
    <definedName name="i_204_004_031_003">'Pasiva(204_004)'!$F$39</definedName>
    <definedName name="i_204_004_032_001">'Pasiva(204_004)'!$D$40</definedName>
    <definedName name="i_204_004_032_002">'Pasiva(204_004)'!$E$40</definedName>
    <definedName name="i_204_004_032_003">'Pasiva(204_004)'!$F$40</definedName>
    <definedName name="i_204_004_033_001">'Pasiva(204_004)'!$D$41</definedName>
    <definedName name="i_204_004_033_002">'Pasiva(204_004)'!$E$41</definedName>
    <definedName name="i_204_004_033_003">'Pasiva(204_004)'!$F$41</definedName>
    <definedName name="i_204_004_034_001">'Pasiva(204_004)'!$D$42</definedName>
    <definedName name="i_204_004_034_002">'Pasiva(204_004)'!$E$42</definedName>
    <definedName name="i_204_004_034_003">'Pasiva(204_004)'!$F$42</definedName>
    <definedName name="i_204_005_001_001">'Podrozvaha(204_005)'!$D$9</definedName>
    <definedName name="i_204_005_001_002">'Podrozvaha(204_005)'!$E$9</definedName>
    <definedName name="i_204_005_001_003">'Podrozvaha(204_005)'!$F$9</definedName>
    <definedName name="i_204_005_002_001">'Podrozvaha(204_005)'!$D$10</definedName>
    <definedName name="i_204_005_002_002">'Podrozvaha(204_005)'!$E$10</definedName>
    <definedName name="i_204_005_002_003">'Podrozvaha(204_005)'!$F$10</definedName>
    <definedName name="i_204_005_003_001">'Podrozvaha(204_005)'!$D$11</definedName>
    <definedName name="i_204_005_003_002">'Podrozvaha(204_005)'!$E$11</definedName>
    <definedName name="i_204_005_003_003">'Podrozvaha(204_005)'!$F$11</definedName>
    <definedName name="i_204_005_004_001">'Podrozvaha(204_005)'!$D$12</definedName>
    <definedName name="i_204_005_004_002">'Podrozvaha(204_005)'!$E$12</definedName>
    <definedName name="i_204_005_004_003">'Podrozvaha(204_005)'!$F$12</definedName>
    <definedName name="i_204_005_005_001">'Podrozvaha(204_005)'!$D$13</definedName>
    <definedName name="i_204_005_005_002">'Podrozvaha(204_005)'!$E$13</definedName>
    <definedName name="i_204_005_005_003">'Podrozvaha(204_005)'!$F$13</definedName>
    <definedName name="i_204_005_006_001">'Podrozvaha(204_005)'!$D$14</definedName>
    <definedName name="i_204_005_006_002">'Podrozvaha(204_005)'!$E$14</definedName>
    <definedName name="i_204_005_006_003">'Podrozvaha(204_005)'!$F$14</definedName>
    <definedName name="i_204_005_007_001">'Podrozvaha(204_005)'!$D$15</definedName>
    <definedName name="i_204_005_007_002">'Podrozvaha(204_005)'!$E$15</definedName>
    <definedName name="i_204_005_007_003">'Podrozvaha(204_005)'!$F$15</definedName>
    <definedName name="i_204_005_008_001">'Podrozvaha(204_005)'!$D$16</definedName>
    <definedName name="i_204_005_008_002">'Podrozvaha(204_005)'!$E$16</definedName>
    <definedName name="i_204_005_008_003">'Podrozvaha(204_005)'!$F$16</definedName>
    <definedName name="i_204_005_009_001">'Podrozvaha(204_005)'!$D$17</definedName>
    <definedName name="i_204_005_009_002">'Podrozvaha(204_005)'!$E$17</definedName>
    <definedName name="i_204_005_009_003">'Podrozvaha(204_005)'!$F$17</definedName>
    <definedName name="i_204_005_010_001">'Podrozvaha(204_005)'!$D$18</definedName>
    <definedName name="i_204_005_010_002">'Podrozvaha(204_005)'!$E$18</definedName>
    <definedName name="i_204_005_010_003">'Podrozvaha(204_005)'!$F$18</definedName>
    <definedName name="i_204_005_011_001">'Podrozvaha(204_005)'!$D$19</definedName>
    <definedName name="i_204_005_011_002">'Podrozvaha(204_005)'!$E$19</definedName>
    <definedName name="i_204_005_011_003">'Podrozvaha(204_005)'!$F$19</definedName>
    <definedName name="i_204_005_012_001">'Podrozvaha(204_005)'!$D$20</definedName>
    <definedName name="i_204_005_012_002">'Podrozvaha(204_005)'!$E$20</definedName>
    <definedName name="i_204_005_012_003">'Podrozvaha(204_005)'!$F$20</definedName>
    <definedName name="i_204_005_013_001">'Podrozvaha(204_005)'!$D$21</definedName>
    <definedName name="i_204_005_013_002">'Podrozvaha(204_005)'!$E$21</definedName>
    <definedName name="i_204_005_013_003">'Podrozvaha(204_005)'!$F$21</definedName>
    <definedName name="i_204_005_014_001">'Podrozvaha(204_005)'!$D$22</definedName>
    <definedName name="i_204_005_014_002">'Podrozvaha(204_005)'!$E$22</definedName>
    <definedName name="i_204_005_014_003">'Podrozvaha(204_005)'!$F$22</definedName>
    <definedName name="i_204_005_015_001">'Podrozvaha(204_005)'!$D$23</definedName>
    <definedName name="i_204_005_015_002">'Podrozvaha(204_005)'!$E$23</definedName>
    <definedName name="i_204_005_015_003">'Podrozvaha(204_005)'!$F$23</definedName>
    <definedName name="i_204_005_016_001">'Podrozvaha(204_005)'!$D$24</definedName>
    <definedName name="i_204_005_016_002">'Podrozvaha(204_005)'!$E$24</definedName>
    <definedName name="i_204_005_016_003">'Podrozvaha(204_005)'!$F$24</definedName>
    <definedName name="i_204_006_001_001">'Výsledovka(204_006)'!$D$9</definedName>
    <definedName name="i_204_006_001_002">'Výsledovka(204_006)'!$E$9</definedName>
    <definedName name="i_204_006_001_003">'Výsledovka(204_006)'!$F$9</definedName>
    <definedName name="i_204_006_002_001">'Výsledovka(204_006)'!$D$10</definedName>
    <definedName name="i_204_006_002_002">'Výsledovka(204_006)'!$E$10</definedName>
    <definedName name="i_204_006_002_003">'Výsledovka(204_006)'!$F$10</definedName>
    <definedName name="i_204_006_003_001">'Výsledovka(204_006)'!$D$11</definedName>
    <definedName name="i_204_006_003_002">'Výsledovka(204_006)'!$E$11</definedName>
    <definedName name="i_204_006_003_003">'Výsledovka(204_006)'!$F$11</definedName>
    <definedName name="i_204_006_004_001">'Výsledovka(204_006)'!$D$12</definedName>
    <definedName name="i_204_006_004_002">'Výsledovka(204_006)'!$E$12</definedName>
    <definedName name="i_204_006_004_003">'Výsledovka(204_006)'!$F$12</definedName>
    <definedName name="i_204_006_005_001">'Výsledovka(204_006)'!$D$13</definedName>
    <definedName name="i_204_006_005_002">'Výsledovka(204_006)'!$E$13</definedName>
    <definedName name="i_204_006_005_003">'Výsledovka(204_006)'!$F$13</definedName>
    <definedName name="i_204_006_006_001">'Výsledovka(204_006)'!$D$14</definedName>
    <definedName name="i_204_006_006_002">'Výsledovka(204_006)'!$E$14</definedName>
    <definedName name="i_204_006_006_003">'Výsledovka(204_006)'!$F$14</definedName>
    <definedName name="i_204_006_007_001">'Výsledovka(204_006)'!$D$15</definedName>
    <definedName name="i_204_006_007_002">'Výsledovka(204_006)'!$E$15</definedName>
    <definedName name="i_204_006_007_003">'Výsledovka(204_006)'!$F$15</definedName>
    <definedName name="i_204_006_008_001">'Výsledovka(204_006)'!$D$16</definedName>
    <definedName name="i_204_006_008_002">'Výsledovka(204_006)'!$E$16</definedName>
    <definedName name="i_204_006_008_003">'Výsledovka(204_006)'!$F$16</definedName>
    <definedName name="i_204_006_009_001">'Výsledovka(204_006)'!$D$17</definedName>
    <definedName name="i_204_006_009_002">'Výsledovka(204_006)'!$E$17</definedName>
    <definedName name="i_204_006_009_003">'Výsledovka(204_006)'!$F$17</definedName>
    <definedName name="i_204_006_010_001">'Výsledovka(204_006)'!$D$18</definedName>
    <definedName name="i_204_006_010_002">'Výsledovka(204_006)'!$E$18</definedName>
    <definedName name="i_204_006_010_003">'Výsledovka(204_006)'!$F$18</definedName>
    <definedName name="i_204_006_011_001">'Výsledovka(204_006)'!$D$19</definedName>
    <definedName name="i_204_006_011_002">'Výsledovka(204_006)'!$E$19</definedName>
    <definedName name="i_204_006_011_003">'Výsledovka(204_006)'!$F$19</definedName>
    <definedName name="i_204_006_012_001">'Výsledovka(204_006)'!$D$20</definedName>
    <definedName name="i_204_006_012_002">'Výsledovka(204_006)'!$E$20</definedName>
    <definedName name="i_204_006_012_003">'Výsledovka(204_006)'!$F$20</definedName>
    <definedName name="i_204_006_013_001">'Výsledovka(204_006)'!$D$21</definedName>
    <definedName name="i_204_006_013_002">'Výsledovka(204_006)'!$E$21</definedName>
    <definedName name="i_204_006_013_003">'Výsledovka(204_006)'!$F$21</definedName>
    <definedName name="i_204_006_014_001">'Výsledovka(204_006)'!$D$22</definedName>
    <definedName name="i_204_006_014_002">'Výsledovka(204_006)'!$E$22</definedName>
    <definedName name="i_204_006_014_003">'Výsledovka(204_006)'!$F$22</definedName>
    <definedName name="i_204_006_015_001">'Výsledovka(204_006)'!$D$23</definedName>
    <definedName name="i_204_006_015_002">'Výsledovka(204_006)'!$E$23</definedName>
    <definedName name="i_204_006_015_003">'Výsledovka(204_006)'!$F$23</definedName>
    <definedName name="i_204_006_016_001">'Výsledovka(204_006)'!$D$24</definedName>
    <definedName name="i_204_006_016_002">'Výsledovka(204_006)'!$E$24</definedName>
    <definedName name="i_204_006_016_003">'Výsledovka(204_006)'!$F$24</definedName>
    <definedName name="i_204_006_017_001">'Výsledovka(204_006)'!$D$25</definedName>
    <definedName name="i_204_006_017_002">'Výsledovka(204_006)'!$E$25</definedName>
    <definedName name="i_204_006_017_003">'Výsledovka(204_006)'!$F$25</definedName>
    <definedName name="i_204_006_018_001">'Výsledovka(204_006)'!$D$26</definedName>
    <definedName name="i_204_006_018_002">'Výsledovka(204_006)'!$E$26</definedName>
    <definedName name="i_204_006_018_003">'Výsledovka(204_006)'!$F$26</definedName>
    <definedName name="i_204_006_019_001">'Výsledovka(204_006)'!$D$27</definedName>
    <definedName name="i_204_006_019_002">'Výsledovka(204_006)'!$E$27</definedName>
    <definedName name="i_204_006_019_003">'Výsledovka(204_006)'!$F$27</definedName>
    <definedName name="i_204_006_020_001">'Výsledovka(204_006)'!$D$28</definedName>
    <definedName name="i_204_006_020_002">'Výsledovka(204_006)'!$E$28</definedName>
    <definedName name="i_204_006_020_003">'Výsledovka(204_006)'!$F$28</definedName>
    <definedName name="i_204_006_021_001">'Výsledovka(204_006)'!$D$29</definedName>
    <definedName name="i_204_006_021_002">'Výsledovka(204_006)'!$E$29</definedName>
    <definedName name="i_204_006_021_003">'Výsledovka(204_006)'!$F$29</definedName>
    <definedName name="i_204_006_022_001">'Výsledovka(204_006)'!$D$30</definedName>
    <definedName name="i_204_006_022_002">'Výsledovka(204_006)'!$E$30</definedName>
    <definedName name="i_204_006_022_003">'Výsledovka(204_006)'!$F$30</definedName>
    <definedName name="i_204_006_023_001">'Výsledovka(204_006)'!$D$31</definedName>
    <definedName name="i_204_006_023_002">'Výsledovka(204_006)'!$E$31</definedName>
    <definedName name="i_204_006_023_003">'Výsledovka(204_006)'!$F$31</definedName>
    <definedName name="i_204_006_024_001">'Výsledovka(204_006)'!$D$32</definedName>
    <definedName name="i_204_006_024_002">'Výsledovka(204_006)'!$E$32</definedName>
    <definedName name="i_204_006_024_003">'Výsledovka(204_006)'!$F$32</definedName>
    <definedName name="i_204_006_025_001">'Výsledovka(204_006)'!$D$33</definedName>
    <definedName name="i_204_006_025_002">'Výsledovka(204_006)'!$E$33</definedName>
    <definedName name="i_204_006_025_003">'Výsledovka(204_006)'!$F$33</definedName>
    <definedName name="i_204_006_026_001">'Výsledovka(204_006)'!$D$34</definedName>
    <definedName name="i_204_006_026_002">'Výsledovka(204_006)'!$E$34</definedName>
    <definedName name="i_204_006_026_003">'Výsledovka(204_006)'!$F$34</definedName>
    <definedName name="i_204_006_027_001">'Výsledovka(204_006)'!$D$35</definedName>
    <definedName name="i_204_006_027_002">'Výsledovka(204_006)'!$E$35</definedName>
    <definedName name="i_204_006_027_003">'Výsledovka(204_006)'!$F$35</definedName>
    <definedName name="i_204_006_028_001">'Výsledovka(204_006)'!$D$36</definedName>
    <definedName name="i_204_006_028_002">'Výsledovka(204_006)'!$E$36</definedName>
    <definedName name="i_204_006_028_003">'Výsledovka(204_006)'!$F$36</definedName>
    <definedName name="i_204_006_029_001">'Výsledovka(204_006)'!$D$37</definedName>
    <definedName name="i_204_006_029_002">'Výsledovka(204_006)'!$E$37</definedName>
    <definedName name="i_204_006_029_003">'Výsledovka(204_006)'!$F$37</definedName>
    <definedName name="i_204_006_030_001">'Výsledovka(204_006)'!$D$38</definedName>
    <definedName name="i_204_006_030_002">'Výsledovka(204_006)'!$E$38</definedName>
    <definedName name="i_204_006_030_003">'Výsledovka(204_006)'!$F$38</definedName>
    <definedName name="i_204_006_031_001">'Výsledovka(204_006)'!$D$39</definedName>
    <definedName name="i_204_006_031_002">'Výsledovka(204_006)'!$E$39</definedName>
    <definedName name="i_204_006_031_003">'Výsledovka(204_006)'!$F$39</definedName>
    <definedName name="i_204_006_032_001">'Výsledovka(204_006)'!$D$40</definedName>
    <definedName name="i_204_006_032_002">'Výsledovka(204_006)'!$E$40</definedName>
    <definedName name="i_204_006_032_003">'Výsledovka(204_006)'!$F$40</definedName>
    <definedName name="i_204_006_033_001">'Výsledovka(204_006)'!$D$41</definedName>
    <definedName name="i_204_006_033_002">'Výsledovka(204_006)'!$E$41</definedName>
    <definedName name="i_204_006_033_003">'Výsledovka(204_006)'!$F$41</definedName>
    <definedName name="i_204_007_001_001">'Dodatečné údaje(204_007)'!$C$9</definedName>
    <definedName name="i_204_007_001_002">'Dodatečné údaje(204_007)'!$D$9</definedName>
    <definedName name="i_204_007_002_001">'Dodatečné údaje(204_007)'!$C$11</definedName>
    <definedName name="i_204_007_002_002">'Dodatečné údaje(204_007)'!$D$11</definedName>
    <definedName name="i_204_007_003_001">'Dodatečné údaje(204_007)'!$C$12</definedName>
    <definedName name="i_204_007_003_002">'Dodatečné údaje(204_007)'!$D$12</definedName>
    <definedName name="i_204_007_004_001">'Dodatečné údaje(204_007)'!$C$13</definedName>
    <definedName name="i_204_007_004_002">'Dodatečné údaje(204_007)'!$D$13</definedName>
    <definedName name="i_204_007_005_001">'Dodatečné údaje(204_007)'!$C$14</definedName>
    <definedName name="i_204_007_005_002">'Dodatečné údaje(204_007)'!$D$14</definedName>
    <definedName name="i_204_007_006_001">'Dodatečné údaje(204_007)'!$C$15</definedName>
    <definedName name="i_204_007_006_002">'Dodatečné údaje(204_007)'!$D$15</definedName>
    <definedName name="i_204_007_007_001">'Dodatečné údaje(204_007)'!$C$16</definedName>
    <definedName name="i_204_007_007_002">'Dodatečné údaje(204_007)'!$D$16</definedName>
    <definedName name="i_204_007_008_001">'Dodatečné údaje(204_007)'!$C$17</definedName>
    <definedName name="i_204_007_008_002">'Dodatečné údaje(204_007)'!$D$17</definedName>
    <definedName name="i_204_007_009_001">'Dodatečné údaje(204_007)'!$C$18</definedName>
    <definedName name="i_204_007_009_002">'Dodatečné údaje(204_007)'!$D$18</definedName>
    <definedName name="i_204_007_010_001">'Dodatečné údaje(204_007)'!$C$19</definedName>
    <definedName name="i_204_007_010_002">'Dodatečné údaje(204_007)'!$D$19</definedName>
    <definedName name="i_204_007_011_001">'Dodatečné údaje(204_007)'!$C$20</definedName>
    <definedName name="i_204_007_011_002">'Dodatečné údaje(204_007)'!$D$20</definedName>
    <definedName name="i_204_007_012_001">'Dodatečné údaje(204_007)'!$C$21</definedName>
    <definedName name="i_204_007_012_002">'Dodatečné údaje(204_007)'!$D$21</definedName>
    <definedName name="i_204_007_013_001">'Dodatečné údaje(204_007)'!$C$22</definedName>
    <definedName name="i_204_007_013_002">'Dodatečné údaje(204_007)'!$D$22</definedName>
    <definedName name="i_204_007_014_001">'Dodatečné údaje(204_007)'!$C$23</definedName>
    <definedName name="i_204_007_014_002">'Dodatečné údaje(204_007)'!$D$23</definedName>
    <definedName name="i_204_007_015_001">'Dodatečné údaje(204_007)'!$C$24</definedName>
    <definedName name="i_204_007_015_002">'Dodatečné údaje(204_007)'!$D$24</definedName>
    <definedName name="i_204_008_001_001">'Měnová struktura závaz(204_008)'!$A$8</definedName>
    <definedName name="i_204_008_001_002">'Měnová struktura závaz(204_008)'!$B$8</definedName>
    <definedName name="i_204_008_001_003">'Měnová struktura závaz(204_008)'!$C$8</definedName>
    <definedName name="i_204_008_001_004">'Měnová struktura závaz(204_008)'!$D$8</definedName>
    <definedName name="i_204_009_001_001">'Průměrný počet zam(204_009)'!$C$9</definedName>
    <definedName name="i_204_009_002_001">'Průměrný počet zam(204_009)'!$C$10</definedName>
    <definedName name="i_204_010_001_001">'Náklady na zam(204_010)'!$C$9</definedName>
    <definedName name="i_204_010_001_002">'Náklady na zam(204_010)'!$D$9</definedName>
    <definedName name="i_204_010_002_001">'Náklady na zam(204_010)'!$C$10</definedName>
    <definedName name="i_204_010_002_002">'Náklady na zam(204_010)'!$D$10</definedName>
    <definedName name="id_DVP">'Základní informace(204_001)'!$C$6</definedName>
    <definedName name="id_ICO">'Základní informace(204_001)'!$C$9</definedName>
    <definedName name="_xlnm.Print_Area" localSheetId="2">'Aktiva(204_003)'!$B$2:$H$38</definedName>
    <definedName name="_xlnm.Print_Area" localSheetId="6">'Dodatečné údaje(204_007)'!$A$4:$D$24</definedName>
    <definedName name="_xlnm.Print_Area" localSheetId="7">'Měnová struktura závaz(204_008)'!$A$1:$D$11</definedName>
    <definedName name="_xlnm.Print_Area" localSheetId="9">'Náklady na zam(204_010)'!$A$1:$D$10</definedName>
    <definedName name="_xlnm.Print_Area" localSheetId="1">'Obhospodařované fondy(204_002)'!$A$2:$D$15</definedName>
    <definedName name="_xlnm.Print_Area" localSheetId="3">'Pasiva(204_004)'!$A$1:$F$42</definedName>
    <definedName name="_xlnm.Print_Area" localSheetId="4">'Podrozvaha(204_005)'!$A$4:$F$24</definedName>
    <definedName name="_xlnm.Print_Area" localSheetId="8">'Průměrný počet zam(204_009)'!$A$1:$C$10</definedName>
    <definedName name="_xlnm.Print_Area" localSheetId="5">'Výsledovka(204_006)'!$A$1:$F$41</definedName>
    <definedName name="_xlnm.Print_Area" localSheetId="0">'Základní informace(204_001)'!$B$2:$E$16</definedName>
  </definedNames>
  <calcPr fullCalcOnLoad="1"/>
</workbook>
</file>

<file path=xl/sharedStrings.xml><?xml version="1.0" encoding="utf-8"?>
<sst xmlns="http://schemas.openxmlformats.org/spreadsheetml/2006/main" count="360" uniqueCount="294">
  <si>
    <t>Základní informace</t>
  </si>
  <si>
    <t>Datum</t>
  </si>
  <si>
    <t>Informace ke dni</t>
  </si>
  <si>
    <t>IČO</t>
  </si>
  <si>
    <t>Název</t>
  </si>
  <si>
    <t>Investiční společnost</t>
  </si>
  <si>
    <t>Dne</t>
  </si>
  <si>
    <t>Zpracovatel</t>
  </si>
  <si>
    <t>Telefon</t>
  </si>
  <si>
    <t>Zpracováno</t>
  </si>
  <si>
    <t>Obhospodařované fondy</t>
  </si>
  <si>
    <t>Název fondu</t>
  </si>
  <si>
    <t>IČ fondu</t>
  </si>
  <si>
    <t>ISIN fondu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</si>
  <si>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</si>
  <si>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</si>
  <si>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</si>
  <si>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</si>
  <si>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</si>
  <si>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</si>
  <si>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Aktiva celkem</t>
  </si>
  <si>
    <t>Hodnota</t>
  </si>
  <si>
    <t>Vlastní kapitál</t>
  </si>
  <si>
    <t>Pasiva celkem</t>
  </si>
  <si>
    <t>Podrozvaha</t>
  </si>
  <si>
    <t>Podrozvahové položky</t>
  </si>
  <si>
    <t>Poskytnuté přísliby a záruky</t>
  </si>
  <si>
    <t>Poskytnuté zástavy</t>
  </si>
  <si>
    <t>Pohledávky ze spotových operací</t>
  </si>
  <si>
    <t>Odepsané pohledávky</t>
  </si>
  <si>
    <t>Hodnoty předané do úschovy, do správy a k uložení</t>
  </si>
  <si>
    <t>Přijaté přísliby a záruky</t>
  </si>
  <si>
    <t>Přijaté zástavy a zajištění</t>
  </si>
  <si>
    <t>Závazky ze spotových operací</t>
  </si>
  <si>
    <t>Závazky z pevných termínových operací</t>
  </si>
  <si>
    <t>Hodnoty převzaté do úschovy, do správy a k uložení</t>
  </si>
  <si>
    <t>Výsledovka</t>
  </si>
  <si>
    <t>úroky z dluhových cenných papírů</t>
  </si>
  <si>
    <t>náklady na úroky z dluhových cenných papírů</t>
  </si>
  <si>
    <t>Zisk nebo ztráta za účetní období po zdanění</t>
  </si>
  <si>
    <t>Dodatečné údaje týkající se struktury pasiv</t>
  </si>
  <si>
    <t>Hodnota (tis. Kč)</t>
  </si>
  <si>
    <t>% podíl na celkových pasivech (%)</t>
  </si>
  <si>
    <t>Ostatní pasíva</t>
  </si>
  <si>
    <t>Struktura závazků podle zemí (sídlo věřitele)</t>
  </si>
  <si>
    <t>Struktura závazků podle ekonomického sektoru věřitele</t>
  </si>
  <si>
    <t>Měnová struktura závazků</t>
  </si>
  <si>
    <t>Měna</t>
  </si>
  <si>
    <t>Hodnota závazku (tis. Kč)</t>
  </si>
  <si>
    <t>Podíl závazku na celkových pasivech (%)</t>
  </si>
  <si>
    <t>Průměrný počet zaměstnanců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</si>
  <si>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</si>
  <si>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</si>
  <si>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</si>
  <si>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Náklady na zaměstnance a vedoucí zaměstnance</t>
  </si>
  <si>
    <t>% podíl na celkových aktivech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</si>
  <si>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</si>
  <si>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</si>
  <si>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</si>
  <si>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</si>
  <si>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</si>
  <si>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</si>
  <si>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204_001_001_001_001</t>
  </si>
  <si>
    <t/>
  </si>
  <si>
    <t>204_001_002_001_001</t>
  </si>
  <si>
    <t>Kontrola IČ investiční společnosti</t>
  </si>
  <si>
    <t>Rovnost aktiv a pasiv</t>
  </si>
  <si>
    <t>form</t>
  </si>
  <si>
    <t>list</t>
  </si>
  <si>
    <t>table</t>
  </si>
  <si>
    <t>IČ:</t>
  </si>
  <si>
    <t>Název IS:</t>
  </si>
  <si>
    <t>Pasiva investiční společnosti</t>
  </si>
  <si>
    <t>Rozlišení fondu (OPF/ IF/ UPF)</t>
  </si>
  <si>
    <t>Hodnota závazku ( tis. cizí měny)</t>
  </si>
  <si>
    <t>Člen statutárního orgánu nebo statutární orgán odpovědný za účetnictví</t>
  </si>
  <si>
    <t>1</t>
  </si>
  <si>
    <t>2</t>
  </si>
  <si>
    <t>3</t>
  </si>
  <si>
    <t>4</t>
  </si>
  <si>
    <t>1. Pokladní hotovost</t>
  </si>
  <si>
    <t>Státní bezkupónové dluhopisy a ostatní cenné papíry přijímané centrální bankou k refinancování</t>
  </si>
  <si>
    <t>a) vydané vládními institucemi</t>
  </si>
  <si>
    <t>b) ostatní</t>
  </si>
  <si>
    <t>2. Pohledávky za bankami</t>
  </si>
  <si>
    <t>a) splatné na požádání</t>
  </si>
  <si>
    <t>b) ostatní pohledávky</t>
  </si>
  <si>
    <t>3. Pohledávky za nebankovními subjekty</t>
  </si>
  <si>
    <t>4. Dluhové cenné papíry</t>
  </si>
  <si>
    <t>b) vydané ostatními osobami</t>
  </si>
  <si>
    <t>5. Akcie, podílové listy a ostatní podíly</t>
  </si>
  <si>
    <t>a) akcie</t>
  </si>
  <si>
    <t>b) podílové listy</t>
  </si>
  <si>
    <t>c) ostatní podíly</t>
  </si>
  <si>
    <t>6. Účasti s podstatným vlivem</t>
  </si>
  <si>
    <t>v bankách</t>
  </si>
  <si>
    <t>7. Účasti s rozhodujícím vlivem</t>
  </si>
  <si>
    <t>8. Dlouhodobý nehmotný majetek</t>
  </si>
  <si>
    <t>a) zřizovací výdaje</t>
  </si>
  <si>
    <t>b) goodwill</t>
  </si>
  <si>
    <t>9. Dlouhodobý hmotný majetek</t>
  </si>
  <si>
    <t>pozemky a budovy pro provozní činnost</t>
  </si>
  <si>
    <t>10. Ostatní aktiva</t>
  </si>
  <si>
    <t>11. Pohledávky za upsaný základní kapitál</t>
  </si>
  <si>
    <t>12. Náklady a příjmy příštích období</t>
  </si>
  <si>
    <t>1. Závazky vůči bankám</t>
  </si>
  <si>
    <t>b) ostatní závazky</t>
  </si>
  <si>
    <t>2. Závazky vůči nebankovním subjektům</t>
  </si>
  <si>
    <t>3. Závazky z dluhových cenných papírů</t>
  </si>
  <si>
    <t>a) emitované dluhové cenné papíry</t>
  </si>
  <si>
    <t>b) ostatní závazky z dluhových cenných papírů</t>
  </si>
  <si>
    <t>4. Ostatní pasiva</t>
  </si>
  <si>
    <t>5. Výnosy a výdaje příštích období</t>
  </si>
  <si>
    <t xml:space="preserve"> 6. Rezervy</t>
  </si>
  <si>
    <t>a) na důchody a podobné závazky</t>
  </si>
  <si>
    <t>b) na daně</t>
  </si>
  <si>
    <t>c) ostatní</t>
  </si>
  <si>
    <t>8. Podřízené závazky</t>
  </si>
  <si>
    <t>9. Základní kapitál</t>
  </si>
  <si>
    <t>a) splacený základní kapitál</t>
  </si>
  <si>
    <t>b) vlastní akcie</t>
  </si>
  <si>
    <t>10. Emisní ážio</t>
  </si>
  <si>
    <t>11. Rezervní fondy a ostatní fondy ze zisku</t>
  </si>
  <si>
    <t>a) povinné rezervní fondy a rizikové fondy</t>
  </si>
  <si>
    <t>b) ostatní rezervní fondy</t>
  </si>
  <si>
    <t>c) ostatní fondy ze zisku</t>
  </si>
  <si>
    <t xml:space="preserve"> 12. Rezervní fond na nové ocenění</t>
  </si>
  <si>
    <t xml:space="preserve"> 13. Kapitálové fondy</t>
  </si>
  <si>
    <t>14. Oceňovací rozdíly</t>
  </si>
  <si>
    <t>a) z majetku a závazků</t>
  </si>
  <si>
    <t>b) ze zajišťovacích derivátů</t>
  </si>
  <si>
    <t>c) z přepočtu účastí</t>
  </si>
  <si>
    <t>15. Nerozdělený zisk nebo neuhrazená ztráta z předchozích období</t>
  </si>
  <si>
    <t>16. Zisk nebo ztráta za účetní období</t>
  </si>
  <si>
    <t xml:space="preserve">Pohledávky z pevných termínových operací </t>
  </si>
  <si>
    <t>Pohledávky z opcí</t>
  </si>
  <si>
    <t>Hodnoty předané k obhospodařování</t>
  </si>
  <si>
    <t>Závazky z opcí</t>
  </si>
  <si>
    <t>Hodnoty převzaté k obhospodařování</t>
  </si>
  <si>
    <t>1. Výnosy z úroků a podobné výnosy</t>
  </si>
  <si>
    <t>2. Náklady na úroky a podobné náklady</t>
  </si>
  <si>
    <t>3. Výnosy z akcií a podílů</t>
  </si>
  <si>
    <t>a) výnosy z účastí s podstatným vlivem</t>
  </si>
  <si>
    <t>b) výnosy z účastí s rozhodujícím vlivem</t>
  </si>
  <si>
    <t>c) ostatní výnosy z akcií a podílů</t>
  </si>
  <si>
    <t>4. Výnosy z poplatků a provizí</t>
  </si>
  <si>
    <t>5. Náklady na poplatky a provize</t>
  </si>
  <si>
    <t>6. Čistý zisk nebo ztráta z finančních operací</t>
  </si>
  <si>
    <t>7. Ostatní provozní výnosy</t>
  </si>
  <si>
    <t>8. Ostatní provozní náklady</t>
  </si>
  <si>
    <t>9. Správní náklady</t>
  </si>
  <si>
    <t>a) náklady na zaměstnance</t>
  </si>
  <si>
    <t>- mzdy a platy</t>
  </si>
  <si>
    <t>16</t>
  </si>
  <si>
    <t>- sociální a zdravotní pojištění</t>
  </si>
  <si>
    <t>17</t>
  </si>
  <si>
    <t>b) ostatní správní náklady</t>
  </si>
  <si>
    <t>18</t>
  </si>
  <si>
    <t>10. Rozpuštění rezerv a opravných položek k dlouhodobému hmotnému a nehmotnému majetku</t>
  </si>
  <si>
    <t>19</t>
  </si>
  <si>
    <t>11. Odpisy, tvorba a použití rezerv a opravných položek k dlouhodobému hmotnému a nehmotnému majetku</t>
  </si>
  <si>
    <t>20</t>
  </si>
  <si>
    <t>12. Rozpuštění opravných položek a rezerv k pohledávkám a zárukám, výnosy z dříve odepsaných pohledávek</t>
  </si>
  <si>
    <t>21</t>
  </si>
  <si>
    <t>13. Odpisy, tvorba a použití opravných položek a rezerv k pohledávkám a zárukám</t>
  </si>
  <si>
    <t>22</t>
  </si>
  <si>
    <t>14. Rozpuštění opravných položek k účastem s rozhodujícím a podstatným vlivem</t>
  </si>
  <si>
    <t>23</t>
  </si>
  <si>
    <t>15. Ztráty z převodu účastí s rozhodujícím a podstatným vlivem, tvorba a použití opravných položek k účastem s rozhodujícím a podstatným vlivem</t>
  </si>
  <si>
    <t>24</t>
  </si>
  <si>
    <t>16. Rozpuštění ostatních rezerv</t>
  </si>
  <si>
    <t>25</t>
  </si>
  <si>
    <t>17. Tvorba a použití ostatních rezerv</t>
  </si>
  <si>
    <t>26</t>
  </si>
  <si>
    <t>18. Podíl na ziscích nebo ztrátách účastí s rozhodujícím nebo podstatným vlivem</t>
  </si>
  <si>
    <t>27</t>
  </si>
  <si>
    <t>19. Zisk nebo ztráta za účetní období z běžné činnosti před zdaněním</t>
  </si>
  <si>
    <t>28</t>
  </si>
  <si>
    <t>20. Mimořádné výnosy</t>
  </si>
  <si>
    <t>29</t>
  </si>
  <si>
    <t>21. Mimořádné náklady</t>
  </si>
  <si>
    <t>30</t>
  </si>
  <si>
    <t>22. Zisk nebo ztráta za účetní období z mimořádné činnosti před zdaněním</t>
  </si>
  <si>
    <t>31</t>
  </si>
  <si>
    <t>23. Daň z příjmů</t>
  </si>
  <si>
    <t>32</t>
  </si>
  <si>
    <t>33</t>
  </si>
  <si>
    <t>Členění závazků</t>
  </si>
  <si>
    <t>Celkové závazky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</si>
  <si>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</si>
  <si>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</si>
  <si>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</si>
  <si>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</si>
  <si>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</si>
  <si>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</si>
  <si>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</si>
  <si>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</si>
  <si>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</t>
    </r>
  </si>
  <si>
    <t>Česká republika</t>
  </si>
  <si>
    <t>koruna</t>
  </si>
  <si>
    <t>CZK</t>
  </si>
  <si>
    <t>Slovensko</t>
  </si>
  <si>
    <t>SKK</t>
  </si>
  <si>
    <t>Maďarsko</t>
  </si>
  <si>
    <t>forint</t>
  </si>
  <si>
    <t>HUF</t>
  </si>
  <si>
    <t>EMU</t>
  </si>
  <si>
    <t>euro</t>
  </si>
  <si>
    <t>EUR</t>
  </si>
  <si>
    <t>USA</t>
  </si>
  <si>
    <t>dolar</t>
  </si>
  <si>
    <t>USD</t>
  </si>
  <si>
    <t>Austrálie</t>
  </si>
  <si>
    <t>AUD</t>
  </si>
  <si>
    <t>Bulharsko</t>
  </si>
  <si>
    <t>lev</t>
  </si>
  <si>
    <t>BGN</t>
  </si>
  <si>
    <t>Dánsko</t>
  </si>
  <si>
    <t>DKK</t>
  </si>
  <si>
    <t>Estonsko</t>
  </si>
  <si>
    <t>EEK</t>
  </si>
  <si>
    <t>Hongkong</t>
  </si>
  <si>
    <t>HKD</t>
  </si>
  <si>
    <t>Island</t>
  </si>
  <si>
    <t>ISK</t>
  </si>
  <si>
    <t>Japonsko</t>
  </si>
  <si>
    <t>jen</t>
  </si>
  <si>
    <t>JPY</t>
  </si>
  <si>
    <t>Jihoafrická rep.</t>
  </si>
  <si>
    <t>rand</t>
  </si>
  <si>
    <t>ZAR</t>
  </si>
  <si>
    <t>Jižní Korea</t>
  </si>
  <si>
    <t>won</t>
  </si>
  <si>
    <t>KRW</t>
  </si>
  <si>
    <t>Kanada</t>
  </si>
  <si>
    <t>CAD</t>
  </si>
  <si>
    <t>Kypr</t>
  </si>
  <si>
    <t>libra</t>
  </si>
  <si>
    <t>CYP</t>
  </si>
  <si>
    <t>Litva</t>
  </si>
  <si>
    <t>litas</t>
  </si>
  <si>
    <t>LTL</t>
  </si>
  <si>
    <t>Lotyšsko</t>
  </si>
  <si>
    <t>lat</t>
  </si>
  <si>
    <t>LVL</t>
  </si>
  <si>
    <t>Malta</t>
  </si>
  <si>
    <t>lira</t>
  </si>
  <si>
    <t>MTL</t>
  </si>
  <si>
    <t>MMF</t>
  </si>
  <si>
    <t>SDR</t>
  </si>
  <si>
    <t>XDR</t>
  </si>
  <si>
    <t>Norsko</t>
  </si>
  <si>
    <t>NOK</t>
  </si>
  <si>
    <t>Nový Zéland</t>
  </si>
  <si>
    <t>NZD</t>
  </si>
  <si>
    <t>Polsko</t>
  </si>
  <si>
    <t>zlotý</t>
  </si>
  <si>
    <t>PLN</t>
  </si>
  <si>
    <t>Rumunsko</t>
  </si>
  <si>
    <t>leu</t>
  </si>
  <si>
    <t>ROL</t>
  </si>
  <si>
    <t>Singapur</t>
  </si>
  <si>
    <t>SGD</t>
  </si>
  <si>
    <t>Slovinsko</t>
  </si>
  <si>
    <t>tolar</t>
  </si>
  <si>
    <t>SIT</t>
  </si>
  <si>
    <t>Švédsko</t>
  </si>
  <si>
    <t>SEK</t>
  </si>
  <si>
    <t>Švýcarsko</t>
  </si>
  <si>
    <t>frank</t>
  </si>
  <si>
    <t>CHF</t>
  </si>
  <si>
    <t>Turecko</t>
  </si>
  <si>
    <t>TRL</t>
  </si>
  <si>
    <t>Velká Británie</t>
  </si>
  <si>
    <t>GBP</t>
  </si>
  <si>
    <t>jiná měna</t>
  </si>
  <si>
    <t>jiná</t>
  </si>
  <si>
    <t>Zavedené zkratky pro měny:</t>
  </si>
  <si>
    <t>204_004_034_001_001</t>
  </si>
  <si>
    <t>25677888</t>
  </si>
  <si>
    <t>ČSOB Investiční společnost, a.s., člen skupiny ČSOB</t>
  </si>
  <si>
    <t>Mutňanská</t>
  </si>
  <si>
    <t>222 045 415</t>
  </si>
  <si>
    <t>Ing. Jarmila Čermáková</t>
  </si>
  <si>
    <t>ČSOB bond mix, ČSOB Investiční společnost, a.s., člen skupiny ČSOB, otevřený podílový fond</t>
  </si>
  <si>
    <t>OPF</t>
  </si>
  <si>
    <t>ČSOB akciový mix, ČSOB Investiční společnost, a.s., člen skupiny ČSOB, otevřený podílový fond</t>
  </si>
  <si>
    <t>ČSOB bohatství, ČSOB Investiční společnost, a.s., člen skupiny ČSOB, otevřený podílový fond</t>
  </si>
  <si>
    <t>ČSOB středoevropský, ČSOB Investiční společnost, a.s., člen skupiny ČSOB, otevřený podílový fond</t>
  </si>
  <si>
    <t>ČSOB výnosový, ČSOB Investiční společnost, a.s., člen skupiny ČSOB, otevřený podílový fond</t>
  </si>
  <si>
    <t>CZ0008471653</t>
  </si>
  <si>
    <t>ČSOB nadační, ČSOB Investiční společnost, a.s., člen skupiny ČSOB, otevřený podílový fond</t>
  </si>
  <si>
    <t>ČSOB dluhopisových příležitostí, ČSOB Investiční společnost, a.s., člen skupiny ČSOB, otevřený podílový fond</t>
  </si>
  <si>
    <t xml:space="preserve">           CZ0008472131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</si>
</sst>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0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color indexed="41"/>
      <name val="Microsoft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Reference Sans Serif"/>
      <family val="2"/>
    </font>
    <font>
      <sz val="8"/>
      <name val="Microsoft Sans Serif"/>
      <family val="2"/>
    </font>
    <font>
      <b/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Arial"/>
      <family val="2"/>
    </font>
    <font>
      <sz val="10"/>
      <name val="Arial CE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justify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left" indent="4"/>
    </xf>
    <xf numFmtId="49" fontId="2" fillId="2" borderId="1" xfId="0" applyNumberFormat="1" applyFont="1" applyFill="1" applyBorder="1" applyAlignment="1">
      <alignment/>
    </xf>
    <xf numFmtId="0" fontId="17" fillId="0" borderId="1" xfId="20" applyFont="1" applyFill="1" applyBorder="1" applyAlignment="1">
      <alignment horizontal="left" vertical="top" wrapText="1"/>
      <protection/>
    </xf>
    <xf numFmtId="0" fontId="18" fillId="0" borderId="1" xfId="20" applyFill="1" applyBorder="1">
      <alignment/>
      <protection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3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9" fontId="1" fillId="5" borderId="4" xfId="0" applyNumberFormat="1" applyFont="1" applyFill="1" applyBorder="1" applyAlignment="1">
      <alignment horizontal="left" vertical="center"/>
    </xf>
    <xf numFmtId="49" fontId="1" fillId="5" borderId="5" xfId="0" applyNumberFormat="1" applyFont="1" applyFill="1" applyBorder="1" applyAlignment="1">
      <alignment horizontal="left" vertical="center"/>
    </xf>
    <xf numFmtId="49" fontId="1" fillId="5" borderId="6" xfId="0" applyNumberFormat="1" applyFont="1" applyFill="1" applyBorder="1" applyAlignment="1">
      <alignment horizontal="left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E15"/>
  <sheetViews>
    <sheetView tabSelected="1" workbookViewId="0" topLeftCell="A1">
      <selection activeCell="G6" sqref="G6"/>
    </sheetView>
  </sheetViews>
  <sheetFormatPr defaultColWidth="8.00390625" defaultRowHeight="11.25" customHeight="1"/>
  <cols>
    <col min="1" max="6" width="19.00390625" style="0" customWidth="1"/>
  </cols>
  <sheetData>
    <row r="1" ht="19.5" customHeight="1"/>
    <row r="2" spans="2:5" ht="19.5" customHeight="1">
      <c r="B2" s="50" t="s">
        <v>0</v>
      </c>
      <c r="C2" s="51"/>
      <c r="D2" s="51"/>
      <c r="E2" s="52"/>
    </row>
    <row r="3" spans="2:5" ht="19.5" customHeight="1">
      <c r="B3" s="53"/>
      <c r="C3" s="54"/>
      <c r="D3" s="54"/>
      <c r="E3" s="55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34">
        <v>38717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35" t="s">
        <v>279</v>
      </c>
      <c r="D9" s="35" t="s">
        <v>280</v>
      </c>
    </row>
    <row r="10" ht="19.5" customHeight="1"/>
    <row r="11" spans="3:5" ht="19.5" customHeight="1">
      <c r="C11" s="1" t="s">
        <v>6</v>
      </c>
      <c r="D11" s="1" t="s">
        <v>7</v>
      </c>
      <c r="E11" s="1" t="s">
        <v>8</v>
      </c>
    </row>
    <row r="12" spans="2:5" ht="19.5" customHeight="1">
      <c r="B12" s="1" t="s">
        <v>9</v>
      </c>
      <c r="C12" s="34">
        <v>38807</v>
      </c>
      <c r="D12" s="35" t="s">
        <v>281</v>
      </c>
      <c r="E12" s="35" t="s">
        <v>282</v>
      </c>
    </row>
    <row r="13" ht="19.5" customHeight="1"/>
    <row r="14" ht="19.5" customHeight="1">
      <c r="D14" s="10" t="s">
        <v>59</v>
      </c>
    </row>
    <row r="15" spans="2:4" ht="25.5" customHeight="1">
      <c r="B15" s="56" t="s">
        <v>75</v>
      </c>
      <c r="C15" s="57"/>
      <c r="D15" s="35" t="s">
        <v>283</v>
      </c>
    </row>
  </sheetData>
  <sheetProtection sheet="1" objects="1" scenarios="1"/>
  <mergeCells count="2">
    <mergeCell ref="B2:E3"/>
    <mergeCell ref="B15:C1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&amp;R&amp;"Times New Roman,Obyčejné"274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D10"/>
  <sheetViews>
    <sheetView workbookViewId="0" topLeftCell="A1">
      <selection activeCell="C22" sqref="C22"/>
    </sheetView>
  </sheetViews>
  <sheetFormatPr defaultColWidth="8.00390625" defaultRowHeight="11.25" customHeight="1"/>
  <cols>
    <col min="1" max="1" width="10.421875" style="0" customWidth="1"/>
    <col min="2" max="2" width="38.00390625" style="0" customWidth="1"/>
    <col min="3" max="3" width="19.0039062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50" t="s">
        <v>54</v>
      </c>
      <c r="C2" s="51"/>
      <c r="D2" s="52"/>
    </row>
    <row r="3" spans="2:4" ht="19.5" customHeight="1">
      <c r="B3" s="53"/>
      <c r="C3" s="54"/>
      <c r="D3" s="55"/>
    </row>
    <row r="4" spans="2:4" s="7" customFormat="1" ht="15" customHeight="1">
      <c r="B4" s="6"/>
      <c r="C4" s="6"/>
      <c r="D4" s="6"/>
    </row>
    <row r="5" spans="1:4" s="7" customFormat="1" ht="15" customHeight="1">
      <c r="A5" s="8" t="s">
        <v>71</v>
      </c>
      <c r="B5" s="9" t="str">
        <f>i_204_001_002_002</f>
        <v>ČSOB Investiční společnost, a.s., člen skupiny ČSOB</v>
      </c>
      <c r="C5" s="6"/>
      <c r="D5" s="6"/>
    </row>
    <row r="6" spans="1:4" s="7" customFormat="1" ht="15" customHeight="1">
      <c r="A6" s="8" t="s">
        <v>70</v>
      </c>
      <c r="B6" s="9" t="str">
        <f>i_204_001_002_001</f>
        <v>25677888</v>
      </c>
      <c r="C6" s="6"/>
      <c r="D6" s="6"/>
    </row>
    <row r="7" ht="15" customHeight="1"/>
    <row r="8" spans="3:4" ht="19.5" customHeight="1">
      <c r="C8" s="4" t="s">
        <v>41</v>
      </c>
      <c r="D8" s="4" t="s">
        <v>55</v>
      </c>
    </row>
    <row r="9" spans="2:4" ht="19.5" customHeight="1">
      <c r="B9" s="1" t="s">
        <v>56</v>
      </c>
      <c r="C9" s="31">
        <v>17858</v>
      </c>
      <c r="D9" s="43">
        <f>i_204_010_001_001/i_204_003_030_003</f>
        <v>0.015862821855482923</v>
      </c>
    </row>
    <row r="10" spans="2:4" ht="19.5" customHeight="1">
      <c r="B10" s="1" t="s">
        <v>57</v>
      </c>
      <c r="C10" s="31">
        <v>7802</v>
      </c>
      <c r="D10" s="43">
        <f>i_204_010_002_001/i_204_003_030_003</f>
        <v>0.006930324566943542</v>
      </c>
    </row>
    <row r="11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Roman,Obyčejné"&amp;11 283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E35"/>
  <sheetViews>
    <sheetView workbookViewId="0" topLeftCell="A1">
      <selection activeCell="A20" sqref="A20"/>
    </sheetView>
  </sheetViews>
  <sheetFormatPr defaultColWidth="9.140625" defaultRowHeight="12.75"/>
  <cols>
    <col min="1" max="1" width="15.421875" style="0" customWidth="1"/>
  </cols>
  <sheetData>
    <row r="1" spans="1:5" ht="12.75">
      <c r="A1" s="7" t="s">
        <v>277</v>
      </c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29" t="s">
        <v>198</v>
      </c>
      <c r="B3" s="29" t="s">
        <v>199</v>
      </c>
      <c r="C3" s="29" t="s">
        <v>200</v>
      </c>
      <c r="D3" s="7"/>
      <c r="E3" s="7"/>
    </row>
    <row r="4" spans="1:5" ht="12.75">
      <c r="A4" s="29" t="s">
        <v>201</v>
      </c>
      <c r="B4" s="29" t="s">
        <v>199</v>
      </c>
      <c r="C4" s="29" t="s">
        <v>202</v>
      </c>
      <c r="D4" s="7"/>
      <c r="E4" s="7"/>
    </row>
    <row r="5" spans="1:5" ht="12.75">
      <c r="A5" s="29" t="s">
        <v>203</v>
      </c>
      <c r="B5" s="29" t="s">
        <v>204</v>
      </c>
      <c r="C5" s="29" t="s">
        <v>205</v>
      </c>
      <c r="D5" s="7"/>
      <c r="E5" s="7"/>
    </row>
    <row r="6" spans="1:5" ht="12.75">
      <c r="A6" s="29" t="s">
        <v>206</v>
      </c>
      <c r="B6" s="29" t="s">
        <v>207</v>
      </c>
      <c r="C6" s="29" t="s">
        <v>208</v>
      </c>
      <c r="D6" s="7"/>
      <c r="E6" s="7"/>
    </row>
    <row r="7" spans="1:5" ht="12.75">
      <c r="A7" s="29" t="s">
        <v>209</v>
      </c>
      <c r="B7" s="29" t="s">
        <v>210</v>
      </c>
      <c r="C7" s="29" t="s">
        <v>211</v>
      </c>
      <c r="D7" s="7"/>
      <c r="E7" s="7"/>
    </row>
    <row r="8" spans="1:5" ht="12.75">
      <c r="A8" s="29" t="s">
        <v>212</v>
      </c>
      <c r="B8" s="29" t="s">
        <v>210</v>
      </c>
      <c r="C8" s="29" t="s">
        <v>213</v>
      </c>
      <c r="D8" s="7"/>
      <c r="E8" s="7"/>
    </row>
    <row r="9" spans="1:5" ht="12.75">
      <c r="A9" s="29" t="s">
        <v>214</v>
      </c>
      <c r="B9" s="29" t="s">
        <v>215</v>
      </c>
      <c r="C9" s="29" t="s">
        <v>216</v>
      </c>
      <c r="D9" s="7"/>
      <c r="E9" s="7"/>
    </row>
    <row r="10" spans="1:5" ht="12.75">
      <c r="A10" s="29" t="s">
        <v>217</v>
      </c>
      <c r="B10" s="29" t="s">
        <v>199</v>
      </c>
      <c r="C10" s="29" t="s">
        <v>218</v>
      </c>
      <c r="D10" s="7"/>
      <c r="E10" s="7"/>
    </row>
    <row r="11" spans="1:5" ht="12.75">
      <c r="A11" s="29" t="s">
        <v>219</v>
      </c>
      <c r="B11" s="29" t="s">
        <v>199</v>
      </c>
      <c r="C11" s="29" t="s">
        <v>220</v>
      </c>
      <c r="D11" s="7"/>
      <c r="E11" s="7"/>
    </row>
    <row r="12" spans="1:5" ht="12.75">
      <c r="A12" s="29" t="s">
        <v>221</v>
      </c>
      <c r="B12" s="29" t="s">
        <v>210</v>
      </c>
      <c r="C12" s="29" t="s">
        <v>222</v>
      </c>
      <c r="D12" s="7"/>
      <c r="E12" s="7"/>
    </row>
    <row r="13" spans="1:5" ht="12.75">
      <c r="A13" s="29" t="s">
        <v>223</v>
      </c>
      <c r="B13" s="29" t="s">
        <v>199</v>
      </c>
      <c r="C13" s="29" t="s">
        <v>224</v>
      </c>
      <c r="D13" s="7"/>
      <c r="E13" s="7"/>
    </row>
    <row r="14" spans="1:5" ht="12.75">
      <c r="A14" s="29" t="s">
        <v>225</v>
      </c>
      <c r="B14" s="29" t="s">
        <v>226</v>
      </c>
      <c r="C14" s="29" t="s">
        <v>227</v>
      </c>
      <c r="D14" s="7"/>
      <c r="E14" s="7"/>
    </row>
    <row r="15" spans="1:5" ht="12.75">
      <c r="A15" s="29" t="s">
        <v>228</v>
      </c>
      <c r="B15" s="29" t="s">
        <v>229</v>
      </c>
      <c r="C15" s="29" t="s">
        <v>230</v>
      </c>
      <c r="D15" s="7"/>
      <c r="E15" s="7"/>
    </row>
    <row r="16" spans="1:5" ht="12.75">
      <c r="A16" s="29" t="s">
        <v>231</v>
      </c>
      <c r="B16" s="29" t="s">
        <v>232</v>
      </c>
      <c r="C16" s="29" t="s">
        <v>233</v>
      </c>
      <c r="D16" s="7"/>
      <c r="E16" s="7"/>
    </row>
    <row r="17" spans="1:5" ht="12.75">
      <c r="A17" s="29" t="s">
        <v>234</v>
      </c>
      <c r="B17" s="29" t="s">
        <v>210</v>
      </c>
      <c r="C17" s="29" t="s">
        <v>235</v>
      </c>
      <c r="D17" s="7"/>
      <c r="E17" s="7"/>
    </row>
    <row r="18" spans="1:5" ht="12.75">
      <c r="A18" s="29" t="s">
        <v>236</v>
      </c>
      <c r="B18" s="29" t="s">
        <v>237</v>
      </c>
      <c r="C18" s="29" t="s">
        <v>238</v>
      </c>
      <c r="D18" s="7"/>
      <c r="E18" s="7"/>
    </row>
    <row r="19" spans="1:5" ht="12.75">
      <c r="A19" s="29" t="s">
        <v>239</v>
      </c>
      <c r="B19" s="29" t="s">
        <v>240</v>
      </c>
      <c r="C19" s="29" t="s">
        <v>241</v>
      </c>
      <c r="D19" s="7"/>
      <c r="E19" s="7"/>
    </row>
    <row r="20" spans="1:5" ht="12.75">
      <c r="A20" s="29" t="s">
        <v>242</v>
      </c>
      <c r="B20" s="29" t="s">
        <v>243</v>
      </c>
      <c r="C20" s="29" t="s">
        <v>244</v>
      </c>
      <c r="D20" s="7"/>
      <c r="E20" s="7"/>
    </row>
    <row r="21" spans="1:5" ht="12.75">
      <c r="A21" s="29" t="s">
        <v>245</v>
      </c>
      <c r="B21" s="29" t="s">
        <v>246</v>
      </c>
      <c r="C21" s="29" t="s">
        <v>247</v>
      </c>
      <c r="D21" s="7"/>
      <c r="E21" s="7"/>
    </row>
    <row r="22" spans="1:5" ht="12.75">
      <c r="A22" s="29" t="s">
        <v>248</v>
      </c>
      <c r="B22" s="29" t="s">
        <v>249</v>
      </c>
      <c r="C22" s="29" t="s">
        <v>250</v>
      </c>
      <c r="D22" s="7"/>
      <c r="E22" s="7"/>
    </row>
    <row r="23" spans="1:5" ht="12.75">
      <c r="A23" s="29" t="s">
        <v>251</v>
      </c>
      <c r="B23" s="29" t="s">
        <v>199</v>
      </c>
      <c r="C23" s="29" t="s">
        <v>252</v>
      </c>
      <c r="D23" s="7"/>
      <c r="E23" s="7"/>
    </row>
    <row r="24" spans="1:5" ht="12.75">
      <c r="A24" s="29" t="s">
        <v>253</v>
      </c>
      <c r="B24" s="29" t="s">
        <v>210</v>
      </c>
      <c r="C24" s="29" t="s">
        <v>254</v>
      </c>
      <c r="D24" s="7"/>
      <c r="E24" s="7"/>
    </row>
    <row r="25" spans="1:5" ht="12.75">
      <c r="A25" s="29" t="s">
        <v>255</v>
      </c>
      <c r="B25" s="29" t="s">
        <v>256</v>
      </c>
      <c r="C25" s="29" t="s">
        <v>257</v>
      </c>
      <c r="D25" s="7"/>
      <c r="E25" s="7"/>
    </row>
    <row r="26" spans="1:5" ht="12.75">
      <c r="A26" s="29" t="s">
        <v>258</v>
      </c>
      <c r="B26" s="29" t="s">
        <v>259</v>
      </c>
      <c r="C26" s="29" t="s">
        <v>260</v>
      </c>
      <c r="D26" s="7"/>
      <c r="E26" s="7"/>
    </row>
    <row r="27" spans="1:5" ht="12.75">
      <c r="A27" s="29" t="s">
        <v>261</v>
      </c>
      <c r="B27" s="29" t="s">
        <v>210</v>
      </c>
      <c r="C27" s="29" t="s">
        <v>262</v>
      </c>
      <c r="D27" s="7"/>
      <c r="E27" s="7"/>
    </row>
    <row r="28" spans="1:5" ht="12.75">
      <c r="A28" s="29" t="s">
        <v>263</v>
      </c>
      <c r="B28" s="29" t="s">
        <v>264</v>
      </c>
      <c r="C28" s="29" t="s">
        <v>265</v>
      </c>
      <c r="D28" s="7"/>
      <c r="E28" s="7"/>
    </row>
    <row r="29" spans="1:5" ht="12.75">
      <c r="A29" s="29" t="s">
        <v>266</v>
      </c>
      <c r="B29" s="29" t="s">
        <v>199</v>
      </c>
      <c r="C29" s="29" t="s">
        <v>267</v>
      </c>
      <c r="D29" s="7"/>
      <c r="E29" s="7"/>
    </row>
    <row r="30" spans="1:5" ht="12.75">
      <c r="A30" s="29" t="s">
        <v>268</v>
      </c>
      <c r="B30" s="29" t="s">
        <v>269</v>
      </c>
      <c r="C30" s="29" t="s">
        <v>270</v>
      </c>
      <c r="D30" s="7"/>
      <c r="E30" s="7"/>
    </row>
    <row r="31" spans="1:5" ht="12.75">
      <c r="A31" s="29" t="s">
        <v>271</v>
      </c>
      <c r="B31" s="29" t="s">
        <v>246</v>
      </c>
      <c r="C31" s="29" t="s">
        <v>272</v>
      </c>
      <c r="D31" s="7"/>
      <c r="E31" s="7"/>
    </row>
    <row r="32" spans="1:5" ht="12.75">
      <c r="A32" s="29" t="s">
        <v>273</v>
      </c>
      <c r="B32" s="29" t="s">
        <v>237</v>
      </c>
      <c r="C32" s="29" t="s">
        <v>274</v>
      </c>
      <c r="D32" s="7"/>
      <c r="E32" s="7"/>
    </row>
    <row r="33" spans="1:5" ht="12.75">
      <c r="A33" s="29" t="s">
        <v>275</v>
      </c>
      <c r="B33" s="30"/>
      <c r="C33" s="29" t="s">
        <v>276</v>
      </c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58</v>
      </c>
      <c r="B1" t="s">
        <v>59</v>
      </c>
      <c r="C1" t="s">
        <v>60</v>
      </c>
      <c r="D1" t="s">
        <v>61</v>
      </c>
    </row>
    <row r="2" spans="1:4" ht="11.25" customHeight="1">
      <c r="A2" t="s">
        <v>62</v>
      </c>
      <c r="B2" t="s">
        <v>2</v>
      </c>
      <c r="D2" t="str">
        <f>IF(NOT(OR(ISBLANK(i_204_001_001_001),(i_204_001_001_001)="")),"OK","Není vyplněno pole pole datum")</f>
        <v>OK</v>
      </c>
    </row>
    <row r="3" spans="1:4" ht="11.25" customHeight="1">
      <c r="A3" t="s">
        <v>64</v>
      </c>
      <c r="B3" t="s">
        <v>65</v>
      </c>
      <c r="D3" t="str">
        <f>IF(NOT(OR(ISBLANK(i_204_001_002_001),(i_204_001_002_001)="")),"OK","Není vyplněno IČ investiční společnosti")</f>
        <v>OK</v>
      </c>
    </row>
    <row r="4" spans="1:4" ht="11.25" customHeight="1">
      <c r="A4" t="s">
        <v>278</v>
      </c>
      <c r="B4" t="s">
        <v>66</v>
      </c>
      <c r="D4" t="str">
        <f>IF(i_204_003_030_003=i_204_004_034_001,"OK","Aktiva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CV1:CV10"/>
  <sheetViews>
    <sheetView workbookViewId="0" topLeftCell="A1">
      <selection activeCell="A1" sqref="A1"/>
    </sheetView>
  </sheetViews>
  <sheetFormatPr defaultColWidth="9.140625" defaultRowHeight="12.75"/>
  <sheetData>
    <row r="1" ht="12.75">
      <c r="CV1" t="s">
        <v>67</v>
      </c>
    </row>
    <row r="2" ht="12.75">
      <c r="CV2" t="s">
        <v>68</v>
      </c>
    </row>
    <row r="3" ht="12.75">
      <c r="CV3" t="s">
        <v>69</v>
      </c>
    </row>
    <row r="4" ht="12.75">
      <c r="CV4" t="s">
        <v>69</v>
      </c>
    </row>
    <row r="5" ht="12.75">
      <c r="CV5" t="s">
        <v>69</v>
      </c>
    </row>
    <row r="6" ht="12.75">
      <c r="CV6" t="s">
        <v>69</v>
      </c>
    </row>
    <row r="7" ht="12.75">
      <c r="CV7" t="s">
        <v>69</v>
      </c>
    </row>
    <row r="8" ht="12.75">
      <c r="CV8" t="s">
        <v>68</v>
      </c>
    </row>
    <row r="9" ht="12.75">
      <c r="CV9" t="s">
        <v>69</v>
      </c>
    </row>
    <row r="10" ht="12.75">
      <c r="CV10" t="s">
        <v>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D78"/>
  <sheetViews>
    <sheetView zoomScaleSheetLayoutView="13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8.00390625" defaultRowHeight="11.25" customHeight="1"/>
  <cols>
    <col min="1" max="1" width="45.140625" style="0" customWidth="1"/>
    <col min="2" max="2" width="18.28125" style="0" customWidth="1"/>
    <col min="3" max="3" width="19.00390625" style="0" customWidth="1"/>
    <col min="4" max="4" width="14.00390625" style="0" customWidth="1"/>
    <col min="5" max="5" width="19.00390625" style="0" customWidth="1"/>
  </cols>
  <sheetData>
    <row r="1" ht="19.5" customHeight="1"/>
    <row r="2" spans="1:4" ht="19.5" customHeight="1">
      <c r="A2" s="50" t="s">
        <v>10</v>
      </c>
      <c r="B2" s="51"/>
      <c r="C2" s="51"/>
      <c r="D2" s="52"/>
    </row>
    <row r="3" spans="1:4" ht="19.5" customHeight="1">
      <c r="A3" s="53"/>
      <c r="B3" s="54"/>
      <c r="C3" s="54"/>
      <c r="D3" s="55"/>
    </row>
    <row r="4" spans="1:4" s="7" customFormat="1" ht="11.25" customHeight="1">
      <c r="A4" s="6"/>
      <c r="B4" s="6"/>
      <c r="C4" s="6"/>
      <c r="D4" s="6"/>
    </row>
    <row r="5" spans="1:4" s="7" customFormat="1" ht="11.25" customHeight="1">
      <c r="A5" s="8" t="s">
        <v>71</v>
      </c>
      <c r="B5" s="9" t="str">
        <f>i_204_001_002_002</f>
        <v>ČSOB Investiční společnost, a.s., člen skupiny ČSOB</v>
      </c>
      <c r="C5" s="6"/>
      <c r="D5" s="6"/>
    </row>
    <row r="6" spans="1:4" s="7" customFormat="1" ht="10.5" customHeight="1">
      <c r="A6" s="8" t="s">
        <v>70</v>
      </c>
      <c r="B6" s="9" t="str">
        <f>i_204_001_002_001</f>
        <v>25677888</v>
      </c>
      <c r="C6" s="6"/>
      <c r="D6" s="6"/>
    </row>
    <row r="7" s="7" customFormat="1" ht="11.25" customHeight="1"/>
    <row r="8" spans="1:4" ht="21.75" customHeight="1">
      <c r="A8" s="38" t="s">
        <v>11</v>
      </c>
      <c r="B8" s="38" t="s">
        <v>12</v>
      </c>
      <c r="C8" s="38" t="s">
        <v>13</v>
      </c>
      <c r="D8" s="39" t="s">
        <v>73</v>
      </c>
    </row>
    <row r="9" spans="1:4" ht="13.5" customHeight="1">
      <c r="A9" s="48" t="s">
        <v>284</v>
      </c>
      <c r="B9" s="48">
        <v>90000196</v>
      </c>
      <c r="C9" s="47">
        <v>770000001147</v>
      </c>
      <c r="D9" s="48" t="s">
        <v>285</v>
      </c>
    </row>
    <row r="10" spans="1:4" ht="13.5" customHeight="1">
      <c r="A10" s="48" t="s">
        <v>286</v>
      </c>
      <c r="B10" s="48">
        <v>90030566</v>
      </c>
      <c r="C10" s="47">
        <v>770000001170</v>
      </c>
      <c r="D10" s="48" t="s">
        <v>285</v>
      </c>
    </row>
    <row r="11" spans="1:4" ht="13.5" customHeight="1">
      <c r="A11" s="48" t="s">
        <v>287</v>
      </c>
      <c r="B11" s="48">
        <v>90035843</v>
      </c>
      <c r="C11" s="47">
        <v>770000002244</v>
      </c>
      <c r="D11" s="48" t="s">
        <v>285</v>
      </c>
    </row>
    <row r="12" spans="1:4" ht="13.5" customHeight="1">
      <c r="A12" s="48" t="s">
        <v>288</v>
      </c>
      <c r="B12" s="48">
        <v>60167360</v>
      </c>
      <c r="C12" s="47">
        <v>770000001881</v>
      </c>
      <c r="D12" s="48" t="s">
        <v>285</v>
      </c>
    </row>
    <row r="13" spans="1:4" ht="13.5" customHeight="1">
      <c r="A13" s="32" t="s">
        <v>289</v>
      </c>
      <c r="B13" s="48">
        <v>90034049</v>
      </c>
      <c r="C13" s="49" t="s">
        <v>290</v>
      </c>
      <c r="D13" s="47" t="s">
        <v>285</v>
      </c>
    </row>
    <row r="14" spans="1:4" ht="13.5" customHeight="1">
      <c r="A14" s="48" t="s">
        <v>291</v>
      </c>
      <c r="B14" s="48">
        <v>90041886</v>
      </c>
      <c r="C14" s="47">
        <v>770020000228</v>
      </c>
      <c r="D14" s="47" t="s">
        <v>285</v>
      </c>
    </row>
    <row r="15" spans="1:4" ht="13.5" customHeight="1">
      <c r="A15" s="48" t="s">
        <v>292</v>
      </c>
      <c r="B15" s="48">
        <v>90065645</v>
      </c>
      <c r="C15" s="47" t="s">
        <v>293</v>
      </c>
      <c r="D15" s="47" t="s">
        <v>285</v>
      </c>
    </row>
    <row r="16" spans="1:4" ht="13.5" customHeight="1">
      <c r="A16" s="40"/>
      <c r="B16" s="45"/>
      <c r="C16" s="45"/>
      <c r="D16" s="41"/>
    </row>
    <row r="17" spans="1:4" ht="13.5" customHeight="1">
      <c r="A17" s="40"/>
      <c r="B17" s="45"/>
      <c r="C17" s="45"/>
      <c r="D17" s="41"/>
    </row>
    <row r="18" spans="1:4" ht="13.5" customHeight="1">
      <c r="A18" s="40"/>
      <c r="B18" s="45"/>
      <c r="C18" s="45"/>
      <c r="D18" s="41"/>
    </row>
    <row r="19" spans="1:4" ht="13.5" customHeight="1">
      <c r="A19" s="40"/>
      <c r="B19" s="45"/>
      <c r="C19" s="45"/>
      <c r="D19" s="41"/>
    </row>
    <row r="20" spans="1:4" ht="13.5" customHeight="1">
      <c r="A20" s="40"/>
      <c r="B20" s="45"/>
      <c r="C20" s="45"/>
      <c r="D20" s="41"/>
    </row>
    <row r="21" spans="1:4" ht="13.5" customHeight="1">
      <c r="A21" s="33"/>
      <c r="B21" s="46"/>
      <c r="C21" s="46"/>
      <c r="D21" s="33"/>
    </row>
    <row r="22" spans="1:4" ht="13.5" customHeight="1">
      <c r="A22" s="33"/>
      <c r="B22" s="46"/>
      <c r="C22" s="46"/>
      <c r="D22" s="33"/>
    </row>
    <row r="23" spans="1:4" ht="13.5" customHeight="1">
      <c r="A23" s="33"/>
      <c r="B23" s="46"/>
      <c r="C23" s="46"/>
      <c r="D23" s="33"/>
    </row>
    <row r="24" spans="1:4" ht="13.5" customHeight="1">
      <c r="A24" s="33"/>
      <c r="B24" s="46"/>
      <c r="C24" s="46"/>
      <c r="D24" s="33"/>
    </row>
    <row r="25" spans="1:4" ht="13.5" customHeight="1">
      <c r="A25" s="33"/>
      <c r="B25" s="46"/>
      <c r="C25" s="46"/>
      <c r="D25" s="33"/>
    </row>
    <row r="26" spans="1:4" ht="13.5" customHeight="1">
      <c r="A26" s="33"/>
      <c r="B26" s="46"/>
      <c r="C26" s="46"/>
      <c r="D26" s="33"/>
    </row>
    <row r="27" spans="1:4" ht="13.5" customHeight="1">
      <c r="A27" s="33"/>
      <c r="B27" s="46"/>
      <c r="C27" s="46"/>
      <c r="D27" s="33"/>
    </row>
    <row r="28" spans="1:4" ht="13.5" customHeight="1">
      <c r="A28" s="33"/>
      <c r="B28" s="46"/>
      <c r="C28" s="46"/>
      <c r="D28" s="33"/>
    </row>
    <row r="29" spans="1:4" ht="13.5" customHeight="1">
      <c r="A29" s="33"/>
      <c r="B29" s="46"/>
      <c r="C29" s="46"/>
      <c r="D29" s="33"/>
    </row>
    <row r="30" spans="1:4" ht="13.5" customHeight="1">
      <c r="A30" s="33"/>
      <c r="B30" s="46"/>
      <c r="C30" s="46"/>
      <c r="D30" s="33"/>
    </row>
    <row r="31" spans="1:4" ht="13.5" customHeight="1">
      <c r="A31" s="33"/>
      <c r="B31" s="46"/>
      <c r="C31" s="46"/>
      <c r="D31" s="33"/>
    </row>
    <row r="32" spans="1:4" ht="13.5" customHeight="1">
      <c r="A32" s="33"/>
      <c r="B32" s="46"/>
      <c r="C32" s="46"/>
      <c r="D32" s="33"/>
    </row>
    <row r="33" spans="1:4" ht="13.5" customHeight="1">
      <c r="A33" s="33"/>
      <c r="B33" s="46"/>
      <c r="C33" s="46"/>
      <c r="D33" s="33"/>
    </row>
    <row r="34" spans="1:4" ht="13.5" customHeight="1">
      <c r="A34" s="33"/>
      <c r="B34" s="46"/>
      <c r="C34" s="46"/>
      <c r="D34" s="33"/>
    </row>
    <row r="35" spans="1:4" ht="13.5" customHeight="1">
      <c r="A35" s="33"/>
      <c r="B35" s="46"/>
      <c r="C35" s="46"/>
      <c r="D35" s="33"/>
    </row>
    <row r="36" spans="1:4" ht="13.5" customHeight="1">
      <c r="A36" s="33"/>
      <c r="B36" s="46"/>
      <c r="C36" s="46"/>
      <c r="D36" s="33"/>
    </row>
    <row r="37" spans="1:4" ht="13.5" customHeight="1">
      <c r="A37" s="33"/>
      <c r="B37" s="46"/>
      <c r="C37" s="46"/>
      <c r="D37" s="33"/>
    </row>
    <row r="38" spans="1:4" ht="13.5" customHeight="1">
      <c r="A38" s="33"/>
      <c r="B38" s="46"/>
      <c r="C38" s="46"/>
      <c r="D38" s="33"/>
    </row>
    <row r="39" spans="1:4" ht="13.5" customHeight="1">
      <c r="A39" s="33"/>
      <c r="B39" s="46"/>
      <c r="C39" s="46"/>
      <c r="D39" s="33"/>
    </row>
    <row r="40" spans="1:4" ht="13.5" customHeight="1">
      <c r="A40" s="33"/>
      <c r="B40" s="46"/>
      <c r="C40" s="46"/>
      <c r="D40" s="33"/>
    </row>
    <row r="41" spans="1:4" ht="13.5" customHeight="1">
      <c r="A41" s="33"/>
      <c r="B41" s="46"/>
      <c r="C41" s="46"/>
      <c r="D41" s="33"/>
    </row>
    <row r="42" spans="1:4" ht="13.5" customHeight="1">
      <c r="A42" s="33"/>
      <c r="B42" s="46"/>
      <c r="C42" s="46"/>
      <c r="D42" s="33"/>
    </row>
    <row r="43" spans="1:4" ht="13.5" customHeight="1">
      <c r="A43" s="33"/>
      <c r="B43" s="46"/>
      <c r="C43" s="46"/>
      <c r="D43" s="33"/>
    </row>
    <row r="44" spans="1:4" ht="13.5" customHeight="1">
      <c r="A44" s="33"/>
      <c r="B44" s="46"/>
      <c r="C44" s="46"/>
      <c r="D44" s="33"/>
    </row>
    <row r="45" spans="1:4" ht="13.5" customHeight="1">
      <c r="A45" s="33"/>
      <c r="B45" s="46"/>
      <c r="C45" s="46"/>
      <c r="D45" s="33"/>
    </row>
    <row r="46" spans="1:4" ht="13.5" customHeight="1">
      <c r="A46" s="33"/>
      <c r="B46" s="46"/>
      <c r="C46" s="46"/>
      <c r="D46" s="33"/>
    </row>
    <row r="47" spans="1:4" ht="13.5" customHeight="1">
      <c r="A47" s="33"/>
      <c r="B47" s="46"/>
      <c r="C47" s="46"/>
      <c r="D47" s="33"/>
    </row>
    <row r="48" spans="1:4" ht="13.5" customHeight="1">
      <c r="A48" s="33"/>
      <c r="B48" s="46"/>
      <c r="C48" s="46"/>
      <c r="D48" s="33"/>
    </row>
    <row r="49" spans="1:4" ht="13.5" customHeight="1">
      <c r="A49" s="33"/>
      <c r="B49" s="46"/>
      <c r="C49" s="46"/>
      <c r="D49" s="33"/>
    </row>
    <row r="50" spans="1:4" ht="13.5" customHeight="1">
      <c r="A50" s="33"/>
      <c r="B50" s="46"/>
      <c r="C50" s="46"/>
      <c r="D50" s="33"/>
    </row>
    <row r="51" spans="1:4" ht="13.5" customHeight="1">
      <c r="A51" s="32"/>
      <c r="B51" s="46"/>
      <c r="C51" s="46"/>
      <c r="D51" s="32"/>
    </row>
    <row r="52" spans="1:4" ht="11.25" customHeight="1">
      <c r="A52" s="32"/>
      <c r="B52" s="46"/>
      <c r="C52" s="46"/>
      <c r="D52" s="32"/>
    </row>
    <row r="53" spans="1:4" ht="11.25" customHeight="1">
      <c r="A53" s="32"/>
      <c r="B53" s="46"/>
      <c r="C53" s="46"/>
      <c r="D53" s="32"/>
    </row>
    <row r="54" spans="1:4" ht="11.25" customHeight="1">
      <c r="A54" s="32"/>
      <c r="B54" s="46"/>
      <c r="C54" s="46"/>
      <c r="D54" s="32"/>
    </row>
    <row r="55" spans="1:4" ht="11.25" customHeight="1">
      <c r="A55" s="32"/>
      <c r="B55" s="46"/>
      <c r="C55" s="46"/>
      <c r="D55" s="32"/>
    </row>
    <row r="56" spans="1:4" ht="11.25" customHeight="1">
      <c r="A56" s="32"/>
      <c r="B56" s="46"/>
      <c r="C56" s="46"/>
      <c r="D56" s="32"/>
    </row>
    <row r="57" spans="1:4" ht="11.25" customHeight="1">
      <c r="A57" s="32"/>
      <c r="B57" s="46"/>
      <c r="C57" s="46"/>
      <c r="D57" s="32"/>
    </row>
    <row r="58" spans="1:4" ht="11.25" customHeight="1">
      <c r="A58" s="32"/>
      <c r="B58" s="46"/>
      <c r="C58" s="46"/>
      <c r="D58" s="32"/>
    </row>
    <row r="59" spans="1:4" ht="11.25" customHeight="1">
      <c r="A59" s="32"/>
      <c r="B59" s="46"/>
      <c r="C59" s="46"/>
      <c r="D59" s="32"/>
    </row>
    <row r="60" spans="1:4" ht="11.25" customHeight="1">
      <c r="A60" s="32"/>
      <c r="B60" s="46"/>
      <c r="C60" s="46"/>
      <c r="D60" s="32"/>
    </row>
    <row r="61" spans="1:4" ht="11.25" customHeight="1">
      <c r="A61" s="32"/>
      <c r="B61" s="46"/>
      <c r="C61" s="46"/>
      <c r="D61" s="32"/>
    </row>
    <row r="62" spans="1:4" ht="11.25" customHeight="1">
      <c r="A62" s="32"/>
      <c r="B62" s="32"/>
      <c r="C62" s="32"/>
      <c r="D62" s="32"/>
    </row>
    <row r="63" spans="1:4" ht="11.25" customHeight="1">
      <c r="A63" s="32"/>
      <c r="B63" s="32"/>
      <c r="C63" s="32"/>
      <c r="D63" s="32"/>
    </row>
    <row r="64" spans="1:4" ht="11.25" customHeight="1">
      <c r="A64" s="32"/>
      <c r="B64" s="32"/>
      <c r="C64" s="32"/>
      <c r="D64" s="32"/>
    </row>
    <row r="65" spans="1:4" ht="11.25" customHeight="1">
      <c r="A65" s="32"/>
      <c r="B65" s="32"/>
      <c r="C65" s="32"/>
      <c r="D65" s="32"/>
    </row>
    <row r="66" spans="1:4" ht="11.25" customHeight="1">
      <c r="A66" s="32"/>
      <c r="B66" s="32"/>
      <c r="C66" s="32"/>
      <c r="D66" s="32"/>
    </row>
    <row r="67" spans="1:4" ht="11.25" customHeight="1">
      <c r="A67" s="32"/>
      <c r="B67" s="32"/>
      <c r="C67" s="32"/>
      <c r="D67" s="32"/>
    </row>
    <row r="68" spans="1:4" ht="11.25" customHeight="1">
      <c r="A68" s="32"/>
      <c r="B68" s="32"/>
      <c r="C68" s="32"/>
      <c r="D68" s="32"/>
    </row>
    <row r="69" spans="1:4" ht="11.25" customHeight="1">
      <c r="A69" s="32"/>
      <c r="B69" s="32"/>
      <c r="C69" s="32"/>
      <c r="D69" s="32"/>
    </row>
    <row r="70" spans="1:4" ht="11.25" customHeight="1">
      <c r="A70" s="32"/>
      <c r="B70" s="32"/>
      <c r="C70" s="32"/>
      <c r="D70" s="32"/>
    </row>
    <row r="71" spans="1:4" ht="11.25" customHeight="1">
      <c r="A71" s="32"/>
      <c r="B71" s="32"/>
      <c r="C71" s="32"/>
      <c r="D71" s="32"/>
    </row>
    <row r="72" spans="1:4" ht="11.25" customHeight="1">
      <c r="A72" s="32"/>
      <c r="B72" s="32"/>
      <c r="C72" s="32"/>
      <c r="D72" s="32"/>
    </row>
    <row r="73" spans="1:4" ht="11.25" customHeight="1">
      <c r="A73" s="32"/>
      <c r="B73" s="32"/>
      <c r="C73" s="32"/>
      <c r="D73" s="32"/>
    </row>
    <row r="74" spans="1:4" ht="11.25" customHeight="1">
      <c r="A74" s="32"/>
      <c r="B74" s="32"/>
      <c r="C74" s="32"/>
      <c r="D74" s="32"/>
    </row>
    <row r="75" spans="1:4" ht="11.25" customHeight="1">
      <c r="A75" s="32"/>
      <c r="B75" s="32"/>
      <c r="C75" s="32"/>
      <c r="D75" s="32"/>
    </row>
    <row r="76" spans="1:4" ht="11.25" customHeight="1">
      <c r="A76" s="32"/>
      <c r="B76" s="32"/>
      <c r="C76" s="32"/>
      <c r="D76" s="32"/>
    </row>
    <row r="77" spans="1:4" ht="11.25" customHeight="1">
      <c r="A77" s="32"/>
      <c r="B77" s="32"/>
      <c r="C77" s="32"/>
      <c r="D77" s="32"/>
    </row>
    <row r="78" spans="1:4" ht="11.25" customHeight="1">
      <c r="A78" s="32"/>
      <c r="B78" s="32"/>
      <c r="C78" s="32"/>
      <c r="D78" s="32"/>
    </row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scale="96" r:id="rId1"/>
  <headerFooter alignWithMargins="0">
    <oddFooter>&amp;R275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H3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E16" sqref="E16"/>
    </sheetView>
  </sheetViews>
  <sheetFormatPr defaultColWidth="8.00390625" defaultRowHeight="11.25" customHeight="1"/>
  <cols>
    <col min="1" max="1" width="9.28125" style="0" customWidth="1"/>
    <col min="2" max="2" width="52.140625" style="0" customWidth="1"/>
    <col min="3" max="3" width="3.28125" style="0" customWidth="1"/>
    <col min="4" max="8" width="11.7109375" style="0" customWidth="1"/>
    <col min="9" max="9" width="19.00390625" style="0" customWidth="1"/>
  </cols>
  <sheetData>
    <row r="1" ht="19.5" customHeight="1"/>
    <row r="2" spans="2:8" ht="19.5" customHeight="1">
      <c r="B2" s="50" t="s">
        <v>14</v>
      </c>
      <c r="C2" s="51"/>
      <c r="D2" s="51"/>
      <c r="E2" s="51"/>
      <c r="F2" s="51"/>
      <c r="G2" s="51"/>
      <c r="H2" s="52"/>
    </row>
    <row r="3" spans="2:8" ht="19.5" customHeight="1">
      <c r="B3" s="53"/>
      <c r="C3" s="54"/>
      <c r="D3" s="54"/>
      <c r="E3" s="54"/>
      <c r="F3" s="54"/>
      <c r="G3" s="54"/>
      <c r="H3" s="55"/>
    </row>
    <row r="4" spans="2:8" s="7" customFormat="1" ht="11.25" customHeight="1">
      <c r="B4" s="6"/>
      <c r="C4" s="6"/>
      <c r="D4" s="6"/>
      <c r="E4" s="6"/>
      <c r="F4" s="6"/>
      <c r="G4" s="6"/>
      <c r="H4" s="6"/>
    </row>
    <row r="5" spans="1:8" s="7" customFormat="1" ht="15.75" customHeight="1">
      <c r="A5" s="8" t="s">
        <v>71</v>
      </c>
      <c r="B5" s="9" t="str">
        <f>i_204_001_002_002</f>
        <v>ČSOB Investiční společnost, a.s., člen skupiny ČSOB</v>
      </c>
      <c r="C5" s="9"/>
      <c r="D5" s="6"/>
      <c r="E5" s="6"/>
      <c r="F5" s="6"/>
      <c r="G5" s="6"/>
      <c r="H5" s="6"/>
    </row>
    <row r="6" spans="1:8" s="7" customFormat="1" ht="15.75" customHeight="1">
      <c r="A6" s="8" t="s">
        <v>70</v>
      </c>
      <c r="B6" s="9" t="str">
        <f>i_204_001_002_001</f>
        <v>25677888</v>
      </c>
      <c r="C6" s="9"/>
      <c r="D6" s="6"/>
      <c r="E6" s="6"/>
      <c r="F6" s="6"/>
      <c r="G6" s="6"/>
      <c r="H6" s="6"/>
    </row>
    <row r="7" s="7" customFormat="1" ht="15.75" customHeight="1"/>
    <row r="8" spans="4:8" ht="19.5" customHeight="1">
      <c r="D8" s="4" t="s">
        <v>15</v>
      </c>
      <c r="E8" s="4" t="s">
        <v>16</v>
      </c>
      <c r="F8" s="4" t="s">
        <v>17</v>
      </c>
      <c r="G8" s="25" t="s">
        <v>18</v>
      </c>
      <c r="H8" s="25" t="s">
        <v>19</v>
      </c>
    </row>
    <row r="9" spans="2:8" ht="19.5" customHeight="1">
      <c r="B9" s="11" t="s">
        <v>80</v>
      </c>
      <c r="C9" s="12">
        <v>1</v>
      </c>
      <c r="D9" s="36">
        <v>70</v>
      </c>
      <c r="E9" s="37">
        <v>0</v>
      </c>
      <c r="F9" s="37">
        <v>70</v>
      </c>
      <c r="G9" s="37">
        <v>24</v>
      </c>
      <c r="H9" s="37">
        <v>55</v>
      </c>
    </row>
    <row r="10" spans="2:8" ht="23.25" customHeight="1">
      <c r="B10" s="13" t="s">
        <v>81</v>
      </c>
      <c r="C10" s="12">
        <v>2</v>
      </c>
      <c r="D10" s="36">
        <v>0</v>
      </c>
      <c r="E10" s="37">
        <v>0</v>
      </c>
      <c r="F10" s="37"/>
      <c r="G10" s="37">
        <v>0</v>
      </c>
      <c r="H10" s="37">
        <v>0</v>
      </c>
    </row>
    <row r="11" spans="2:8" ht="19.5" customHeight="1">
      <c r="B11" s="14" t="s">
        <v>82</v>
      </c>
      <c r="C11" s="12">
        <v>3</v>
      </c>
      <c r="D11" s="36">
        <v>0</v>
      </c>
      <c r="E11" s="37">
        <v>0</v>
      </c>
      <c r="F11" s="37"/>
      <c r="G11" s="37">
        <v>0</v>
      </c>
      <c r="H11" s="37">
        <v>0</v>
      </c>
    </row>
    <row r="12" spans="2:8" ht="19.5" customHeight="1">
      <c r="B12" s="14" t="s">
        <v>83</v>
      </c>
      <c r="C12" s="12">
        <v>4</v>
      </c>
      <c r="D12" s="36">
        <v>0</v>
      </c>
      <c r="E12" s="37">
        <v>0</v>
      </c>
      <c r="F12" s="37"/>
      <c r="G12" s="37">
        <v>0</v>
      </c>
      <c r="H12" s="37">
        <v>0</v>
      </c>
    </row>
    <row r="13" spans="2:8" ht="19.5" customHeight="1">
      <c r="B13" s="13" t="s">
        <v>84</v>
      </c>
      <c r="C13" s="12">
        <v>5</v>
      </c>
      <c r="D13" s="36">
        <v>168248</v>
      </c>
      <c r="E13" s="37">
        <v>0</v>
      </c>
      <c r="F13" s="37">
        <f>i_204_003_005_001</f>
        <v>168248</v>
      </c>
      <c r="G13" s="37">
        <v>51704</v>
      </c>
      <c r="H13" s="37">
        <v>2417</v>
      </c>
    </row>
    <row r="14" spans="2:8" ht="19.5" customHeight="1">
      <c r="B14" s="14" t="s">
        <v>85</v>
      </c>
      <c r="C14" s="12">
        <v>6</v>
      </c>
      <c r="D14" s="36">
        <v>165248</v>
      </c>
      <c r="E14" s="37">
        <v>0</v>
      </c>
      <c r="F14" s="37">
        <f>i_204_003_006_001</f>
        <v>165248</v>
      </c>
      <c r="G14" s="37">
        <v>47703</v>
      </c>
      <c r="H14" s="37">
        <v>1417</v>
      </c>
    </row>
    <row r="15" spans="2:8" ht="19.5" customHeight="1">
      <c r="B15" s="14" t="s">
        <v>86</v>
      </c>
      <c r="C15" s="12">
        <v>7</v>
      </c>
      <c r="D15" s="36">
        <v>3000</v>
      </c>
      <c r="E15" s="37">
        <v>0</v>
      </c>
      <c r="F15" s="37">
        <f>i_204_003_007_001</f>
        <v>3000</v>
      </c>
      <c r="G15" s="37">
        <v>4001</v>
      </c>
      <c r="H15" s="37">
        <v>1000</v>
      </c>
    </row>
    <row r="16" spans="2:8" ht="19.5" customHeight="1">
      <c r="B16" s="13" t="s">
        <v>87</v>
      </c>
      <c r="C16" s="12">
        <v>8</v>
      </c>
      <c r="D16" s="36">
        <v>0</v>
      </c>
      <c r="E16" s="37">
        <v>0</v>
      </c>
      <c r="F16" s="37"/>
      <c r="G16" s="37">
        <v>0</v>
      </c>
      <c r="H16" s="37">
        <v>0</v>
      </c>
    </row>
    <row r="17" spans="2:8" ht="19.5" customHeight="1">
      <c r="B17" s="14" t="s">
        <v>85</v>
      </c>
      <c r="C17" s="12">
        <v>9</v>
      </c>
      <c r="D17" s="36">
        <v>0</v>
      </c>
      <c r="E17" s="37">
        <v>0</v>
      </c>
      <c r="F17" s="37"/>
      <c r="G17" s="37">
        <v>0</v>
      </c>
      <c r="H17" s="37">
        <v>0</v>
      </c>
    </row>
    <row r="18" spans="2:8" ht="19.5" customHeight="1">
      <c r="B18" s="14" t="s">
        <v>86</v>
      </c>
      <c r="C18" s="12">
        <v>10</v>
      </c>
      <c r="D18" s="36">
        <v>0</v>
      </c>
      <c r="E18" s="37">
        <v>0</v>
      </c>
      <c r="F18" s="37"/>
      <c r="G18" s="37">
        <v>0</v>
      </c>
      <c r="H18" s="37">
        <v>0</v>
      </c>
    </row>
    <row r="19" spans="2:8" ht="19.5" customHeight="1">
      <c r="B19" s="13" t="s">
        <v>88</v>
      </c>
      <c r="C19" s="12">
        <v>11</v>
      </c>
      <c r="D19" s="36">
        <v>678218</v>
      </c>
      <c r="E19" s="37">
        <v>0</v>
      </c>
      <c r="F19" s="37">
        <f>i_204_003_011_001</f>
        <v>678218</v>
      </c>
      <c r="G19" s="37">
        <v>263375</v>
      </c>
      <c r="H19" s="37">
        <v>0</v>
      </c>
    </row>
    <row r="20" spans="2:8" ht="22.5" customHeight="1">
      <c r="B20" s="14" t="s">
        <v>82</v>
      </c>
      <c r="C20" s="12">
        <v>12</v>
      </c>
      <c r="D20" s="36">
        <v>0</v>
      </c>
      <c r="E20" s="37">
        <v>0</v>
      </c>
      <c r="F20" s="37"/>
      <c r="G20" s="37">
        <v>0</v>
      </c>
      <c r="H20" s="37">
        <v>0</v>
      </c>
    </row>
    <row r="21" spans="2:8" ht="19.5" customHeight="1">
      <c r="B21" s="14" t="s">
        <v>89</v>
      </c>
      <c r="C21" s="12">
        <v>13</v>
      </c>
      <c r="D21" s="36">
        <v>678218</v>
      </c>
      <c r="E21" s="37">
        <v>0</v>
      </c>
      <c r="F21" s="37">
        <f>i_204_003_013_001</f>
        <v>678218</v>
      </c>
      <c r="G21" s="37">
        <v>263375</v>
      </c>
      <c r="H21" s="37">
        <v>0</v>
      </c>
    </row>
    <row r="22" spans="2:8" ht="19.5" customHeight="1">
      <c r="B22" s="13" t="s">
        <v>90</v>
      </c>
      <c r="C22" s="12">
        <v>14</v>
      </c>
      <c r="D22" s="36">
        <v>233122</v>
      </c>
      <c r="E22" s="37">
        <v>0</v>
      </c>
      <c r="F22" s="37">
        <f>i_204_003_014_001</f>
        <v>233122</v>
      </c>
      <c r="G22" s="37">
        <v>645140</v>
      </c>
      <c r="H22" s="37">
        <v>81126</v>
      </c>
    </row>
    <row r="23" spans="2:8" ht="19.5" customHeight="1">
      <c r="B23" s="14" t="s">
        <v>91</v>
      </c>
      <c r="C23" s="12">
        <v>15</v>
      </c>
      <c r="D23" s="36">
        <v>0</v>
      </c>
      <c r="E23" s="37">
        <v>0</v>
      </c>
      <c r="F23" s="37"/>
      <c r="G23" s="37">
        <v>0</v>
      </c>
      <c r="H23" s="37">
        <v>0</v>
      </c>
    </row>
    <row r="24" spans="2:8" ht="19.5" customHeight="1">
      <c r="B24" s="14" t="s">
        <v>92</v>
      </c>
      <c r="C24" s="12">
        <v>16</v>
      </c>
      <c r="D24" s="36">
        <v>233122</v>
      </c>
      <c r="E24" s="37">
        <v>0</v>
      </c>
      <c r="F24" s="37">
        <f>i_204_003_016_001</f>
        <v>233122</v>
      </c>
      <c r="G24" s="37">
        <v>645140</v>
      </c>
      <c r="H24" s="37">
        <v>81126</v>
      </c>
    </row>
    <row r="25" spans="2:8" ht="19.5" customHeight="1">
      <c r="B25" s="14" t="s">
        <v>93</v>
      </c>
      <c r="C25" s="12">
        <v>17</v>
      </c>
      <c r="D25" s="36">
        <v>0</v>
      </c>
      <c r="E25" s="37">
        <v>0</v>
      </c>
      <c r="F25" s="37"/>
      <c r="G25" s="37">
        <v>0</v>
      </c>
      <c r="H25" s="37">
        <v>0</v>
      </c>
    </row>
    <row r="26" spans="2:8" ht="19.5" customHeight="1">
      <c r="B26" s="13" t="s">
        <v>94</v>
      </c>
      <c r="C26" s="12">
        <v>18</v>
      </c>
      <c r="D26" s="36">
        <v>0</v>
      </c>
      <c r="E26" s="37">
        <v>0</v>
      </c>
      <c r="F26" s="37"/>
      <c r="G26" s="37">
        <v>0</v>
      </c>
      <c r="H26" s="37">
        <v>0</v>
      </c>
    </row>
    <row r="27" spans="2:8" ht="19.5" customHeight="1">
      <c r="B27" s="14" t="s">
        <v>95</v>
      </c>
      <c r="C27" s="12">
        <v>19</v>
      </c>
      <c r="D27" s="36">
        <v>0</v>
      </c>
      <c r="E27" s="37">
        <v>0</v>
      </c>
      <c r="F27" s="37"/>
      <c r="G27" s="37">
        <v>0</v>
      </c>
      <c r="H27" s="37">
        <v>0</v>
      </c>
    </row>
    <row r="28" spans="2:8" ht="19.5" customHeight="1">
      <c r="B28" s="13" t="s">
        <v>96</v>
      </c>
      <c r="C28" s="12">
        <v>20</v>
      </c>
      <c r="D28" s="36">
        <v>0</v>
      </c>
      <c r="E28" s="37">
        <v>0</v>
      </c>
      <c r="F28" s="37"/>
      <c r="G28" s="37">
        <v>0</v>
      </c>
      <c r="H28" s="37">
        <v>0</v>
      </c>
    </row>
    <row r="29" spans="2:8" ht="19.5" customHeight="1">
      <c r="B29" s="14" t="s">
        <v>95</v>
      </c>
      <c r="C29" s="12">
        <v>21</v>
      </c>
      <c r="D29" s="36">
        <v>0</v>
      </c>
      <c r="E29" s="37">
        <v>0</v>
      </c>
      <c r="F29" s="37"/>
      <c r="G29" s="37">
        <v>0</v>
      </c>
      <c r="H29" s="37">
        <v>0</v>
      </c>
    </row>
    <row r="30" spans="2:8" ht="19.5" customHeight="1">
      <c r="B30" s="13" t="s">
        <v>97</v>
      </c>
      <c r="C30" s="12">
        <v>22</v>
      </c>
      <c r="D30" s="36">
        <v>17368</v>
      </c>
      <c r="E30" s="37">
        <v>-17315</v>
      </c>
      <c r="F30" s="37">
        <v>53</v>
      </c>
      <c r="G30" s="37">
        <v>568</v>
      </c>
      <c r="H30" s="37">
        <v>701</v>
      </c>
    </row>
    <row r="31" spans="2:8" ht="19.5" customHeight="1">
      <c r="B31" s="14" t="s">
        <v>98</v>
      </c>
      <c r="C31" s="12">
        <v>23</v>
      </c>
      <c r="D31" s="36">
        <v>0</v>
      </c>
      <c r="E31" s="37">
        <v>0</v>
      </c>
      <c r="F31" s="37"/>
      <c r="G31" s="37">
        <v>0</v>
      </c>
      <c r="H31" s="37">
        <v>0</v>
      </c>
    </row>
    <row r="32" spans="2:8" ht="19.5" customHeight="1">
      <c r="B32" s="14" t="s">
        <v>99</v>
      </c>
      <c r="C32" s="12">
        <v>24</v>
      </c>
      <c r="D32" s="36">
        <v>0</v>
      </c>
      <c r="E32" s="37">
        <v>0</v>
      </c>
      <c r="F32" s="37"/>
      <c r="G32" s="37">
        <v>0</v>
      </c>
      <c r="H32" s="37">
        <v>0</v>
      </c>
    </row>
    <row r="33" spans="2:8" ht="19.5" customHeight="1">
      <c r="B33" s="13" t="s">
        <v>100</v>
      </c>
      <c r="C33" s="12">
        <v>25</v>
      </c>
      <c r="D33" s="36">
        <v>10299</v>
      </c>
      <c r="E33" s="37">
        <v>-7207</v>
      </c>
      <c r="F33" s="37">
        <v>3092</v>
      </c>
      <c r="G33" s="37">
        <v>3335</v>
      </c>
      <c r="H33" s="37">
        <v>864</v>
      </c>
    </row>
    <row r="34" spans="2:8" ht="19.5" customHeight="1">
      <c r="B34" s="14" t="s">
        <v>101</v>
      </c>
      <c r="C34" s="12">
        <v>26</v>
      </c>
      <c r="D34" s="36">
        <v>0</v>
      </c>
      <c r="E34" s="37">
        <v>0</v>
      </c>
      <c r="F34" s="37"/>
      <c r="G34" s="37">
        <v>0</v>
      </c>
      <c r="H34" s="37">
        <v>0</v>
      </c>
    </row>
    <row r="35" spans="2:8" ht="19.5" customHeight="1">
      <c r="B35" s="13" t="s">
        <v>102</v>
      </c>
      <c r="C35" s="12">
        <v>27</v>
      </c>
      <c r="D35" s="36">
        <v>42109</v>
      </c>
      <c r="E35" s="37">
        <v>0</v>
      </c>
      <c r="F35" s="37">
        <v>42109</v>
      </c>
      <c r="G35" s="37">
        <v>57510</v>
      </c>
      <c r="H35" s="37">
        <v>17373</v>
      </c>
    </row>
    <row r="36" spans="2:8" ht="19.5" customHeight="1">
      <c r="B36" s="13" t="s">
        <v>103</v>
      </c>
      <c r="C36" s="12">
        <v>28</v>
      </c>
      <c r="D36" s="36">
        <v>0</v>
      </c>
      <c r="E36" s="37">
        <v>0</v>
      </c>
      <c r="F36" s="37"/>
      <c r="G36" s="37">
        <v>0</v>
      </c>
      <c r="H36" s="37">
        <v>0</v>
      </c>
    </row>
    <row r="37" spans="2:8" ht="19.5" customHeight="1">
      <c r="B37" s="13" t="s">
        <v>104</v>
      </c>
      <c r="C37" s="12">
        <v>29</v>
      </c>
      <c r="D37" s="36">
        <v>865</v>
      </c>
      <c r="E37" s="37">
        <v>0</v>
      </c>
      <c r="F37" s="37">
        <v>865</v>
      </c>
      <c r="G37" s="37">
        <v>291</v>
      </c>
      <c r="H37" s="37">
        <v>528</v>
      </c>
    </row>
    <row r="38" spans="2:8" ht="19.5" customHeight="1">
      <c r="B38" s="13" t="s">
        <v>20</v>
      </c>
      <c r="C38" s="12">
        <v>30</v>
      </c>
      <c r="D38" s="36">
        <f>i_204_003_001_001+i_204_003_005_001+i_204_003_011_001+i_204_003_014_001+i_204_003_022_001+i_204_003_025_001+i_204_003_027_001+i_204_003_029_001</f>
        <v>1150299</v>
      </c>
      <c r="E38" s="37">
        <f>i_204_003_022_002+i_204_003_025_002</f>
        <v>-24522</v>
      </c>
      <c r="F38" s="37">
        <f>i_204_003_030_001+i_204_003_030_002</f>
        <v>1125777</v>
      </c>
      <c r="G38" s="37">
        <v>1021947</v>
      </c>
      <c r="H38" s="37">
        <v>103064</v>
      </c>
    </row>
    <row r="39" ht="19.5" customHeight="1"/>
  </sheetData>
  <sheetProtection sheet="1" objects="1" scenarios="1"/>
  <mergeCells count="1">
    <mergeCell ref="B2:H3"/>
  </mergeCells>
  <printOptions/>
  <pageMargins left="0.75" right="0.75" top="1" bottom="1" header="0.4921259845" footer="0.4921259845"/>
  <pageSetup horizontalDpi="600" verticalDpi="600" orientation="portrait" paperSize="9" scale="61" r:id="rId1"/>
  <headerFooter alignWithMargins="0">
    <oddFooter>&amp;R&amp;"Times New Roman,Obyčejné"&amp;16 276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F44"/>
  <sheetViews>
    <sheetView zoomScaleSheetLayoutView="100" workbookViewId="0" topLeftCell="A1">
      <pane ySplit="8" topLeftCell="BM41" activePane="bottomLeft" state="frozen"/>
      <selection pane="topLeft" activeCell="A1" sqref="A1"/>
      <selection pane="bottomLeft" activeCell="A1" sqref="A1:F42"/>
    </sheetView>
  </sheetViews>
  <sheetFormatPr defaultColWidth="8.00390625" defaultRowHeight="11.25" customHeight="1"/>
  <cols>
    <col min="1" max="1" width="10.28125" style="0" customWidth="1"/>
    <col min="2" max="2" width="55.57421875" style="0" customWidth="1"/>
    <col min="3" max="3" width="3.28125" style="0" customWidth="1"/>
    <col min="4" max="6" width="18.28125" style="0" customWidth="1"/>
    <col min="7" max="7" width="19.00390625" style="0" customWidth="1"/>
  </cols>
  <sheetData>
    <row r="1" ht="19.5" customHeight="1"/>
    <row r="2" spans="2:6" ht="19.5" customHeight="1">
      <c r="B2" s="50" t="s">
        <v>72</v>
      </c>
      <c r="C2" s="51"/>
      <c r="D2" s="51"/>
      <c r="E2" s="51"/>
      <c r="F2" s="52"/>
    </row>
    <row r="3" spans="2:6" ht="19.5" customHeight="1">
      <c r="B3" s="53"/>
      <c r="C3" s="54"/>
      <c r="D3" s="54"/>
      <c r="E3" s="54"/>
      <c r="F3" s="55"/>
    </row>
    <row r="4" spans="2:6" s="7" customFormat="1" ht="15" customHeight="1">
      <c r="B4" s="6"/>
      <c r="C4" s="6"/>
      <c r="D4" s="6"/>
      <c r="E4" s="6"/>
      <c r="F4" s="6"/>
    </row>
    <row r="5" spans="1:6" s="7" customFormat="1" ht="15" customHeight="1">
      <c r="A5" s="8" t="s">
        <v>71</v>
      </c>
      <c r="B5" s="9" t="str">
        <f>i_204_001_002_002</f>
        <v>ČSOB Investiční společnost, a.s., člen skupiny ČSOB</v>
      </c>
      <c r="C5" s="9"/>
      <c r="D5" s="6"/>
      <c r="E5" s="6"/>
      <c r="F5" s="6"/>
    </row>
    <row r="6" spans="1:6" s="7" customFormat="1" ht="15" customHeight="1">
      <c r="A6" s="8" t="s">
        <v>70</v>
      </c>
      <c r="B6" s="9" t="str">
        <f>i_204_001_002_001</f>
        <v>25677888</v>
      </c>
      <c r="C6" s="9"/>
      <c r="D6" s="6"/>
      <c r="E6" s="6"/>
      <c r="F6" s="6"/>
    </row>
    <row r="7" s="7" customFormat="1" ht="15" customHeight="1"/>
    <row r="8" spans="4:6" ht="19.5" customHeight="1">
      <c r="D8" s="4" t="s">
        <v>21</v>
      </c>
      <c r="E8" s="4" t="s">
        <v>18</v>
      </c>
      <c r="F8" s="4" t="s">
        <v>19</v>
      </c>
    </row>
    <row r="9" spans="2:6" ht="19.5" customHeight="1">
      <c r="B9" s="15" t="s">
        <v>105</v>
      </c>
      <c r="C9" s="16">
        <v>1</v>
      </c>
      <c r="D9" s="36">
        <v>0</v>
      </c>
      <c r="E9" s="37">
        <v>0</v>
      </c>
      <c r="F9" s="37">
        <v>0</v>
      </c>
    </row>
    <row r="10" spans="2:6" ht="19.5" customHeight="1">
      <c r="B10" s="17" t="s">
        <v>85</v>
      </c>
      <c r="C10" s="16">
        <v>2</v>
      </c>
      <c r="D10" s="36">
        <v>0</v>
      </c>
      <c r="E10" s="37">
        <v>0</v>
      </c>
      <c r="F10" s="37">
        <v>0</v>
      </c>
    </row>
    <row r="11" spans="2:6" ht="19.5" customHeight="1">
      <c r="B11" s="17" t="s">
        <v>106</v>
      </c>
      <c r="C11" s="16">
        <v>3</v>
      </c>
      <c r="D11" s="36">
        <v>0</v>
      </c>
      <c r="E11" s="37">
        <v>0</v>
      </c>
      <c r="F11" s="37">
        <v>0</v>
      </c>
    </row>
    <row r="12" spans="2:6" ht="19.5" customHeight="1">
      <c r="B12" s="15" t="s">
        <v>107</v>
      </c>
      <c r="C12" s="16">
        <v>4</v>
      </c>
      <c r="D12" s="36">
        <v>0</v>
      </c>
      <c r="E12" s="37">
        <v>0</v>
      </c>
      <c r="F12" s="37">
        <v>0</v>
      </c>
    </row>
    <row r="13" spans="2:6" ht="19.5" customHeight="1">
      <c r="B13" s="17" t="s">
        <v>85</v>
      </c>
      <c r="C13" s="16">
        <v>5</v>
      </c>
      <c r="D13" s="36">
        <v>0</v>
      </c>
      <c r="E13" s="37">
        <v>0</v>
      </c>
      <c r="F13" s="37">
        <v>0</v>
      </c>
    </row>
    <row r="14" spans="2:6" ht="19.5" customHeight="1">
      <c r="B14" s="17" t="s">
        <v>106</v>
      </c>
      <c r="C14" s="16">
        <v>6</v>
      </c>
      <c r="D14" s="36">
        <v>0</v>
      </c>
      <c r="E14" s="37">
        <v>0</v>
      </c>
      <c r="F14" s="37">
        <v>0</v>
      </c>
    </row>
    <row r="15" spans="2:6" ht="19.5" customHeight="1">
      <c r="B15" s="15" t="s">
        <v>108</v>
      </c>
      <c r="C15" s="16">
        <v>7</v>
      </c>
      <c r="D15" s="36">
        <v>0</v>
      </c>
      <c r="E15" s="37">
        <v>0</v>
      </c>
      <c r="F15" s="37">
        <v>0</v>
      </c>
    </row>
    <row r="16" spans="2:6" ht="19.5" customHeight="1">
      <c r="B16" s="17" t="s">
        <v>109</v>
      </c>
      <c r="C16" s="16">
        <v>8</v>
      </c>
      <c r="D16" s="36">
        <v>0</v>
      </c>
      <c r="E16" s="37">
        <v>0</v>
      </c>
      <c r="F16" s="37">
        <v>0</v>
      </c>
    </row>
    <row r="17" spans="2:6" ht="19.5" customHeight="1">
      <c r="B17" s="17" t="s">
        <v>110</v>
      </c>
      <c r="C17" s="16">
        <v>9</v>
      </c>
      <c r="D17" s="36">
        <v>0</v>
      </c>
      <c r="E17" s="37">
        <v>0</v>
      </c>
      <c r="F17" s="37">
        <v>0</v>
      </c>
    </row>
    <row r="18" spans="2:6" ht="19.5" customHeight="1">
      <c r="B18" s="15" t="s">
        <v>111</v>
      </c>
      <c r="C18" s="16">
        <v>10</v>
      </c>
      <c r="D18" s="36">
        <v>30649</v>
      </c>
      <c r="E18" s="37">
        <v>27922</v>
      </c>
      <c r="F18" s="37">
        <v>5063</v>
      </c>
    </row>
    <row r="19" spans="2:6" ht="19.5" customHeight="1">
      <c r="B19" s="15" t="s">
        <v>112</v>
      </c>
      <c r="C19" s="16">
        <v>11</v>
      </c>
      <c r="D19" s="36">
        <v>0</v>
      </c>
      <c r="E19" s="37">
        <v>0</v>
      </c>
      <c r="F19" s="37">
        <v>0</v>
      </c>
    </row>
    <row r="20" spans="2:6" ht="19.5" customHeight="1">
      <c r="B20" s="15" t="s">
        <v>113</v>
      </c>
      <c r="C20" s="16">
        <v>12</v>
      </c>
      <c r="D20" s="36">
        <v>0</v>
      </c>
      <c r="E20" s="37">
        <v>15</v>
      </c>
      <c r="F20" s="37">
        <v>6863</v>
      </c>
    </row>
    <row r="21" spans="2:6" ht="19.5" customHeight="1">
      <c r="B21" s="17" t="s">
        <v>114</v>
      </c>
      <c r="C21" s="16">
        <v>13</v>
      </c>
      <c r="D21" s="36">
        <v>0</v>
      </c>
      <c r="E21" s="37">
        <v>0</v>
      </c>
      <c r="F21" s="37">
        <v>0</v>
      </c>
    </row>
    <row r="22" spans="2:6" ht="19.5" customHeight="1">
      <c r="B22" s="17" t="s">
        <v>115</v>
      </c>
      <c r="C22" s="16">
        <v>14</v>
      </c>
      <c r="D22" s="36">
        <v>0</v>
      </c>
      <c r="E22" s="37">
        <v>15</v>
      </c>
      <c r="F22" s="37">
        <v>0</v>
      </c>
    </row>
    <row r="23" spans="2:6" ht="19.5" customHeight="1">
      <c r="B23" s="17" t="s">
        <v>116</v>
      </c>
      <c r="C23" s="16">
        <v>15</v>
      </c>
      <c r="D23" s="36">
        <v>0</v>
      </c>
      <c r="E23" s="37">
        <v>0</v>
      </c>
      <c r="F23" s="37">
        <v>0</v>
      </c>
    </row>
    <row r="24" spans="2:6" ht="19.5" customHeight="1">
      <c r="B24" s="15" t="s">
        <v>117</v>
      </c>
      <c r="C24" s="16">
        <v>16</v>
      </c>
      <c r="D24" s="36">
        <v>0</v>
      </c>
      <c r="E24" s="37">
        <v>0</v>
      </c>
      <c r="F24" s="37">
        <v>0</v>
      </c>
    </row>
    <row r="25" spans="2:6" ht="19.5" customHeight="1">
      <c r="B25" s="15" t="s">
        <v>118</v>
      </c>
      <c r="C25" s="16">
        <v>17</v>
      </c>
      <c r="D25" s="36">
        <f>i_204_004_017_002</f>
        <v>216000</v>
      </c>
      <c r="E25" s="37">
        <v>216000</v>
      </c>
      <c r="F25" s="37">
        <v>25000</v>
      </c>
    </row>
    <row r="26" spans="2:6" ht="19.5" customHeight="1">
      <c r="B26" s="17" t="s">
        <v>119</v>
      </c>
      <c r="C26" s="16">
        <v>18</v>
      </c>
      <c r="D26" s="36">
        <f>i_204_004_018_002</f>
        <v>216000</v>
      </c>
      <c r="E26" s="37">
        <v>216000</v>
      </c>
      <c r="F26" s="37">
        <v>25000</v>
      </c>
    </row>
    <row r="27" spans="2:6" ht="19.5" customHeight="1">
      <c r="B27" s="17" t="s">
        <v>120</v>
      </c>
      <c r="C27" s="16">
        <v>19</v>
      </c>
      <c r="D27" s="36">
        <v>0</v>
      </c>
      <c r="E27" s="37">
        <v>0</v>
      </c>
      <c r="F27" s="37">
        <v>0</v>
      </c>
    </row>
    <row r="28" spans="2:6" ht="19.5" customHeight="1">
      <c r="B28" s="15" t="s">
        <v>121</v>
      </c>
      <c r="C28" s="16">
        <v>20</v>
      </c>
      <c r="D28" s="36">
        <f>i_204_004_020_002</f>
        <v>388110</v>
      </c>
      <c r="E28" s="37">
        <v>388110</v>
      </c>
      <c r="F28" s="37">
        <v>0</v>
      </c>
    </row>
    <row r="29" spans="2:6" ht="19.5" customHeight="1">
      <c r="B29" s="15" t="s">
        <v>122</v>
      </c>
      <c r="C29" s="16">
        <v>21</v>
      </c>
      <c r="D29" s="36">
        <v>47638</v>
      </c>
      <c r="E29" s="37">
        <v>44956</v>
      </c>
      <c r="F29" s="37">
        <v>8350</v>
      </c>
    </row>
    <row r="30" spans="2:6" ht="19.5" customHeight="1">
      <c r="B30" s="17" t="s">
        <v>123</v>
      </c>
      <c r="C30" s="16">
        <v>22</v>
      </c>
      <c r="D30" s="36">
        <f>i_204_004_022_002</f>
        <v>37408</v>
      </c>
      <c r="E30" s="37">
        <v>37408</v>
      </c>
      <c r="F30" s="37">
        <v>7408</v>
      </c>
    </row>
    <row r="31" spans="2:6" ht="19.5" customHeight="1">
      <c r="B31" s="17" t="s">
        <v>124</v>
      </c>
      <c r="C31" s="16">
        <v>23</v>
      </c>
      <c r="D31" s="36">
        <v>0</v>
      </c>
      <c r="E31" s="37">
        <v>0</v>
      </c>
      <c r="F31" s="37">
        <v>0</v>
      </c>
    </row>
    <row r="32" spans="2:6" ht="19.5" customHeight="1">
      <c r="B32" s="17" t="s">
        <v>125</v>
      </c>
      <c r="C32" s="16">
        <v>24</v>
      </c>
      <c r="D32" s="36">
        <v>10230</v>
      </c>
      <c r="E32" s="37">
        <v>7548</v>
      </c>
      <c r="F32" s="37">
        <v>942</v>
      </c>
    </row>
    <row r="33" spans="2:6" ht="19.5" customHeight="1">
      <c r="B33" s="15" t="s">
        <v>126</v>
      </c>
      <c r="C33" s="16">
        <v>25</v>
      </c>
      <c r="D33" s="36">
        <v>0</v>
      </c>
      <c r="E33" s="37">
        <v>0</v>
      </c>
      <c r="F33" s="37">
        <v>0</v>
      </c>
    </row>
    <row r="34" spans="2:6" ht="19.5" customHeight="1">
      <c r="B34" s="15" t="s">
        <v>127</v>
      </c>
      <c r="C34" s="16">
        <v>26</v>
      </c>
      <c r="D34" s="36">
        <v>0</v>
      </c>
      <c r="E34" s="37">
        <v>0</v>
      </c>
      <c r="F34" s="37">
        <v>13554</v>
      </c>
    </row>
    <row r="35" spans="2:6" ht="19.5" customHeight="1">
      <c r="B35" s="15" t="s">
        <v>128</v>
      </c>
      <c r="C35" s="16">
        <v>27</v>
      </c>
      <c r="D35" s="36">
        <v>0</v>
      </c>
      <c r="E35" s="37">
        <v>0</v>
      </c>
      <c r="F35" s="37">
        <v>0</v>
      </c>
    </row>
    <row r="36" spans="2:6" ht="19.5" customHeight="1">
      <c r="B36" s="17" t="s">
        <v>129</v>
      </c>
      <c r="C36" s="16">
        <v>28</v>
      </c>
      <c r="D36" s="36">
        <v>0</v>
      </c>
      <c r="E36" s="37">
        <v>0</v>
      </c>
      <c r="F36" s="37">
        <v>0</v>
      </c>
    </row>
    <row r="37" spans="2:6" ht="19.5" customHeight="1">
      <c r="B37" s="17" t="s">
        <v>130</v>
      </c>
      <c r="C37" s="16">
        <v>29</v>
      </c>
      <c r="D37" s="36">
        <v>0</v>
      </c>
      <c r="E37" s="37">
        <v>0</v>
      </c>
      <c r="F37" s="37">
        <v>0</v>
      </c>
    </row>
    <row r="38" spans="2:6" ht="19.5" customHeight="1">
      <c r="B38" s="17" t="s">
        <v>131</v>
      </c>
      <c r="C38" s="16">
        <v>30</v>
      </c>
      <c r="D38" s="36">
        <v>0</v>
      </c>
      <c r="E38" s="37">
        <v>0</v>
      </c>
      <c r="F38" s="37">
        <v>0</v>
      </c>
    </row>
    <row r="39" spans="2:6" ht="19.5" customHeight="1">
      <c r="B39" s="15" t="s">
        <v>132</v>
      </c>
      <c r="C39" s="16">
        <v>31</v>
      </c>
      <c r="D39" s="36">
        <v>341944</v>
      </c>
      <c r="E39" s="37">
        <v>83184</v>
      </c>
      <c r="F39" s="37">
        <v>28799</v>
      </c>
    </row>
    <row r="40" spans="2:6" ht="19.5" customHeight="1">
      <c r="B40" s="15" t="s">
        <v>133</v>
      </c>
      <c r="C40" s="16">
        <v>32</v>
      </c>
      <c r="D40" s="36">
        <v>101436</v>
      </c>
      <c r="E40" s="37">
        <v>261760</v>
      </c>
      <c r="F40" s="37">
        <v>15435</v>
      </c>
    </row>
    <row r="41" spans="2:6" ht="19.5" customHeight="1">
      <c r="B41" s="17" t="s">
        <v>22</v>
      </c>
      <c r="C41" s="16">
        <v>33</v>
      </c>
      <c r="D41" s="36">
        <f>i_204_004_017_001+i_204_004_020_001+i_204_004_021_001+i_204_004_031_001+i_204_004_032_001</f>
        <v>1095128</v>
      </c>
      <c r="E41" s="37">
        <v>994010</v>
      </c>
      <c r="F41" s="37">
        <v>91138</v>
      </c>
    </row>
    <row r="42" spans="2:6" ht="19.5" customHeight="1">
      <c r="B42" s="15" t="s">
        <v>23</v>
      </c>
      <c r="C42" s="16">
        <v>34</v>
      </c>
      <c r="D42" s="36">
        <f>i_204_004_033_001+i_204_004_010_001</f>
        <v>1125777</v>
      </c>
      <c r="E42" s="37">
        <v>1021947</v>
      </c>
      <c r="F42" s="37">
        <v>103064</v>
      </c>
    </row>
    <row r="43" ht="19.5" customHeight="1"/>
    <row r="44" ht="11.25" customHeight="1">
      <c r="D44" s="42"/>
    </row>
  </sheetData>
  <sheetProtection sheet="1" objects="1" scenarios="1"/>
  <mergeCells count="1">
    <mergeCell ref="B2:F3"/>
  </mergeCells>
  <printOptions/>
  <pageMargins left="0.75" right="0.75" top="1" bottom="1" header="0.4921259845" footer="0.4921259845"/>
  <pageSetup horizontalDpi="600" verticalDpi="600" orientation="portrait" paperSize="9" scale="70" r:id="rId1"/>
  <headerFooter alignWithMargins="0">
    <oddFooter>&amp;R&amp;14 277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24"/>
  <sheetViews>
    <sheetView workbookViewId="0" topLeftCell="A4">
      <selection activeCell="G18" sqref="G18"/>
    </sheetView>
  </sheetViews>
  <sheetFormatPr defaultColWidth="8.00390625" defaultRowHeight="11.25" customHeight="1"/>
  <cols>
    <col min="1" max="1" width="11.28125" style="0" customWidth="1"/>
    <col min="2" max="2" width="39.421875" style="0" customWidth="1"/>
    <col min="3" max="3" width="3.28125" style="0" customWidth="1"/>
    <col min="4" max="6" width="18.28125" style="0" customWidth="1"/>
    <col min="7" max="7" width="19.00390625" style="0" customWidth="1"/>
  </cols>
  <sheetData>
    <row r="1" ht="19.5" customHeight="1"/>
    <row r="2" spans="2:6" ht="19.5" customHeight="1">
      <c r="B2" s="50" t="s">
        <v>24</v>
      </c>
      <c r="C2" s="51"/>
      <c r="D2" s="51"/>
      <c r="E2" s="51"/>
      <c r="F2" s="52"/>
    </row>
    <row r="3" spans="2:6" ht="19.5" customHeight="1">
      <c r="B3" s="53"/>
      <c r="C3" s="54"/>
      <c r="D3" s="54"/>
      <c r="E3" s="54"/>
      <c r="F3" s="55"/>
    </row>
    <row r="4" spans="2:6" s="7" customFormat="1" ht="15" customHeight="1">
      <c r="B4" s="6"/>
      <c r="C4" s="6"/>
      <c r="D4" s="6"/>
      <c r="E4" s="6"/>
      <c r="F4" s="6"/>
    </row>
    <row r="5" spans="1:6" s="7" customFormat="1" ht="15" customHeight="1">
      <c r="A5" s="8" t="s">
        <v>71</v>
      </c>
      <c r="B5" s="9" t="str">
        <f>i_204_001_002_002</f>
        <v>ČSOB Investiční společnost, a.s., člen skupiny ČSOB</v>
      </c>
      <c r="C5" s="9"/>
      <c r="D5" s="6"/>
      <c r="E5" s="6"/>
      <c r="F5" s="6"/>
    </row>
    <row r="6" spans="1:6" s="7" customFormat="1" ht="15" customHeight="1">
      <c r="A6" s="8" t="s">
        <v>70</v>
      </c>
      <c r="B6" s="9" t="str">
        <f>i_204_001_002_001</f>
        <v>25677888</v>
      </c>
      <c r="C6" s="9"/>
      <c r="D6" s="6"/>
      <c r="E6" s="6"/>
      <c r="F6" s="6"/>
    </row>
    <row r="7" s="7" customFormat="1" ht="15" customHeight="1"/>
    <row r="8" spans="4:6" ht="19.5" customHeight="1">
      <c r="D8" s="4" t="s">
        <v>21</v>
      </c>
      <c r="E8" s="4" t="s">
        <v>18</v>
      </c>
      <c r="F8" s="4" t="s">
        <v>19</v>
      </c>
    </row>
    <row r="9" spans="2:6" ht="19.5" customHeight="1">
      <c r="B9" s="18" t="s">
        <v>25</v>
      </c>
      <c r="C9" s="19">
        <v>1</v>
      </c>
      <c r="D9" s="36">
        <v>0</v>
      </c>
      <c r="E9" s="37">
        <v>0</v>
      </c>
      <c r="F9" s="37">
        <v>0</v>
      </c>
    </row>
    <row r="10" spans="2:6" ht="19.5" customHeight="1">
      <c r="B10" s="20" t="s">
        <v>26</v>
      </c>
      <c r="C10" s="19">
        <v>2</v>
      </c>
      <c r="D10" s="36">
        <v>0</v>
      </c>
      <c r="E10" s="37">
        <v>0</v>
      </c>
      <c r="F10" s="37">
        <v>0</v>
      </c>
    </row>
    <row r="11" spans="2:6" ht="19.5" customHeight="1">
      <c r="B11" s="20" t="s">
        <v>27</v>
      </c>
      <c r="C11" s="19">
        <v>3</v>
      </c>
      <c r="D11" s="36">
        <v>0</v>
      </c>
      <c r="E11" s="37">
        <v>0</v>
      </c>
      <c r="F11" s="37">
        <v>0</v>
      </c>
    </row>
    <row r="12" spans="2:6" ht="19.5" customHeight="1">
      <c r="B12" s="20" t="s">
        <v>28</v>
      </c>
      <c r="C12" s="19">
        <v>4</v>
      </c>
      <c r="D12" s="36">
        <v>0</v>
      </c>
      <c r="E12" s="37">
        <v>0</v>
      </c>
      <c r="F12" s="37">
        <v>0</v>
      </c>
    </row>
    <row r="13" spans="2:6" ht="19.5" customHeight="1">
      <c r="B13" s="20" t="s">
        <v>134</v>
      </c>
      <c r="C13" s="19">
        <v>5</v>
      </c>
      <c r="D13" s="36">
        <v>0</v>
      </c>
      <c r="E13" s="37">
        <v>0</v>
      </c>
      <c r="F13" s="37">
        <v>0</v>
      </c>
    </row>
    <row r="14" spans="2:6" ht="19.5" customHeight="1">
      <c r="B14" s="20" t="s">
        <v>135</v>
      </c>
      <c r="C14" s="19">
        <v>6</v>
      </c>
      <c r="D14" s="36">
        <v>0</v>
      </c>
      <c r="E14" s="37">
        <v>0</v>
      </c>
      <c r="F14" s="37">
        <v>0</v>
      </c>
    </row>
    <row r="15" spans="2:6" ht="19.5" customHeight="1">
      <c r="B15" s="20" t="s">
        <v>29</v>
      </c>
      <c r="C15" s="19">
        <v>7</v>
      </c>
      <c r="D15" s="36">
        <v>9670</v>
      </c>
      <c r="E15" s="37">
        <v>9670</v>
      </c>
      <c r="F15" s="37">
        <v>0</v>
      </c>
    </row>
    <row r="16" spans="2:6" ht="19.5" customHeight="1">
      <c r="B16" s="20" t="s">
        <v>30</v>
      </c>
      <c r="C16" s="19">
        <v>8</v>
      </c>
      <c r="D16" s="36">
        <v>0</v>
      </c>
      <c r="E16" s="37">
        <v>0</v>
      </c>
      <c r="F16" s="37">
        <v>0</v>
      </c>
    </row>
    <row r="17" spans="2:6" ht="19.5" customHeight="1">
      <c r="B17" s="20" t="s">
        <v>136</v>
      </c>
      <c r="C17" s="19">
        <v>9</v>
      </c>
      <c r="D17" s="36">
        <v>0</v>
      </c>
      <c r="E17" s="37">
        <v>0</v>
      </c>
      <c r="F17" s="37">
        <v>0</v>
      </c>
    </row>
    <row r="18" spans="2:6" ht="19.5" customHeight="1">
      <c r="B18" s="20" t="s">
        <v>31</v>
      </c>
      <c r="C18" s="19">
        <v>10</v>
      </c>
      <c r="D18" s="36">
        <v>0</v>
      </c>
      <c r="E18" s="37">
        <v>0</v>
      </c>
      <c r="F18" s="37">
        <v>0</v>
      </c>
    </row>
    <row r="19" spans="2:6" ht="19.5" customHeight="1">
      <c r="B19" s="20" t="s">
        <v>32</v>
      </c>
      <c r="C19" s="19">
        <v>11</v>
      </c>
      <c r="D19" s="36">
        <v>0</v>
      </c>
      <c r="E19" s="37">
        <v>0</v>
      </c>
      <c r="F19" s="37">
        <v>0</v>
      </c>
    </row>
    <row r="20" spans="2:6" ht="19.5" customHeight="1">
      <c r="B20" s="20" t="s">
        <v>33</v>
      </c>
      <c r="C20" s="19">
        <v>12</v>
      </c>
      <c r="D20" s="36">
        <v>0</v>
      </c>
      <c r="E20" s="37">
        <v>0</v>
      </c>
      <c r="F20" s="37">
        <v>0</v>
      </c>
    </row>
    <row r="21" spans="2:6" ht="19.5" customHeight="1">
      <c r="B21" s="20" t="s">
        <v>34</v>
      </c>
      <c r="C21" s="19">
        <v>13</v>
      </c>
      <c r="D21" s="36">
        <v>0</v>
      </c>
      <c r="E21" s="37">
        <v>0</v>
      </c>
      <c r="F21" s="37">
        <v>0</v>
      </c>
    </row>
    <row r="22" spans="2:6" ht="19.5" customHeight="1">
      <c r="B22" s="20" t="s">
        <v>137</v>
      </c>
      <c r="C22" s="19">
        <v>14</v>
      </c>
      <c r="D22" s="36">
        <v>0</v>
      </c>
      <c r="E22" s="37">
        <v>0</v>
      </c>
      <c r="F22" s="37">
        <v>0</v>
      </c>
    </row>
    <row r="23" spans="2:6" ht="19.5" customHeight="1">
      <c r="B23" s="20" t="s">
        <v>35</v>
      </c>
      <c r="C23" s="19">
        <v>15</v>
      </c>
      <c r="D23" s="36">
        <v>0</v>
      </c>
      <c r="E23" s="37">
        <v>0</v>
      </c>
      <c r="F23" s="37">
        <v>0</v>
      </c>
    </row>
    <row r="24" spans="2:6" ht="19.5" customHeight="1">
      <c r="B24" s="20" t="s">
        <v>138</v>
      </c>
      <c r="C24" s="19">
        <v>16</v>
      </c>
      <c r="D24" s="36">
        <v>11316327</v>
      </c>
      <c r="E24" s="37">
        <v>13025139</v>
      </c>
      <c r="F24" s="37">
        <v>11148263</v>
      </c>
    </row>
    <row r="25" ht="19.5" customHeight="1"/>
  </sheetData>
  <sheetProtection sheet="1" objects="1" scenarios="1"/>
  <mergeCells count="1">
    <mergeCell ref="B2:F3"/>
  </mergeCells>
  <printOptions/>
  <pageMargins left="0.75" right="0.75" top="1" bottom="1" header="0.4921259845" footer="0.4921259845"/>
  <pageSetup horizontalDpi="600" verticalDpi="600" orientation="portrait" paperSize="9" scale="78" r:id="rId1"/>
  <headerFooter alignWithMargins="0">
    <oddFooter>&amp;R&amp;"Times New Roman,Obyčejné"&amp;14 278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F41"/>
  <sheetViews>
    <sheetView zoomScaleSheetLayoutView="100" workbookViewId="0" topLeftCell="A1">
      <pane ySplit="8" topLeftCell="BM37" activePane="bottomLeft" state="frozen"/>
      <selection pane="topLeft" activeCell="A1" sqref="A1"/>
      <selection pane="bottomLeft" activeCell="A1" sqref="A1:F41"/>
    </sheetView>
  </sheetViews>
  <sheetFormatPr defaultColWidth="8.00390625" defaultRowHeight="11.25" customHeight="1"/>
  <cols>
    <col min="1" max="1" width="9.7109375" style="0" customWidth="1"/>
    <col min="2" max="2" width="66.7109375" style="0" customWidth="1"/>
    <col min="3" max="3" width="3.28125" style="0" customWidth="1"/>
    <col min="4" max="6" width="18.28125" style="0" customWidth="1"/>
    <col min="7" max="7" width="19.00390625" style="0" customWidth="1"/>
  </cols>
  <sheetData>
    <row r="1" ht="19.5" customHeight="1"/>
    <row r="2" spans="2:6" ht="19.5" customHeight="1">
      <c r="B2" s="50" t="s">
        <v>36</v>
      </c>
      <c r="C2" s="51"/>
      <c r="D2" s="51"/>
      <c r="E2" s="51"/>
      <c r="F2" s="52"/>
    </row>
    <row r="3" spans="2:6" ht="19.5" customHeight="1">
      <c r="B3" s="53"/>
      <c r="C3" s="54"/>
      <c r="D3" s="54"/>
      <c r="E3" s="54"/>
      <c r="F3" s="55"/>
    </row>
    <row r="4" spans="2:6" s="7" customFormat="1" ht="15" customHeight="1">
      <c r="B4" s="6"/>
      <c r="C4" s="6"/>
      <c r="D4" s="6"/>
      <c r="E4" s="6"/>
      <c r="F4" s="6"/>
    </row>
    <row r="5" spans="1:6" s="7" customFormat="1" ht="15" customHeight="1">
      <c r="A5" s="8" t="s">
        <v>71</v>
      </c>
      <c r="B5" s="9" t="str">
        <f>i_204_001_002_002</f>
        <v>ČSOB Investiční společnost, a.s., člen skupiny ČSOB</v>
      </c>
      <c r="C5" s="9"/>
      <c r="D5" s="6"/>
      <c r="E5" s="6"/>
      <c r="F5" s="6"/>
    </row>
    <row r="6" spans="1:6" s="7" customFormat="1" ht="15" customHeight="1">
      <c r="A6" s="8" t="s">
        <v>70</v>
      </c>
      <c r="B6" s="9" t="str">
        <f>i_204_001_002_001</f>
        <v>25677888</v>
      </c>
      <c r="C6" s="9"/>
      <c r="D6" s="6"/>
      <c r="E6" s="6"/>
      <c r="F6" s="6"/>
    </row>
    <row r="7" s="7" customFormat="1" ht="15" customHeight="1"/>
    <row r="8" spans="4:6" ht="19.5" customHeight="1">
      <c r="D8" s="4" t="s">
        <v>21</v>
      </c>
      <c r="E8" s="4" t="s">
        <v>18</v>
      </c>
      <c r="F8" s="4" t="s">
        <v>19</v>
      </c>
    </row>
    <row r="9" spans="2:6" ht="19.5" customHeight="1">
      <c r="B9" s="21" t="s">
        <v>139</v>
      </c>
      <c r="C9" s="22">
        <v>1</v>
      </c>
      <c r="D9" s="36">
        <v>10886</v>
      </c>
      <c r="E9" s="37">
        <v>15673</v>
      </c>
      <c r="F9" s="37">
        <v>61</v>
      </c>
    </row>
    <row r="10" spans="2:6" ht="19.5" customHeight="1">
      <c r="B10" s="23" t="s">
        <v>37</v>
      </c>
      <c r="C10" s="22">
        <v>2</v>
      </c>
      <c r="D10" s="36">
        <v>8707</v>
      </c>
      <c r="E10" s="37">
        <v>10467</v>
      </c>
      <c r="F10" s="37">
        <v>0</v>
      </c>
    </row>
    <row r="11" spans="2:6" ht="19.5" customHeight="1">
      <c r="B11" s="21" t="s">
        <v>140</v>
      </c>
      <c r="C11" s="22">
        <v>3</v>
      </c>
      <c r="D11" s="36">
        <v>0</v>
      </c>
      <c r="E11" s="37">
        <v>0</v>
      </c>
      <c r="F11" s="37">
        <v>0</v>
      </c>
    </row>
    <row r="12" spans="2:6" ht="19.5" customHeight="1">
      <c r="B12" s="23" t="s">
        <v>38</v>
      </c>
      <c r="C12" s="22">
        <v>4</v>
      </c>
      <c r="D12" s="36">
        <v>0</v>
      </c>
      <c r="E12" s="37">
        <v>0</v>
      </c>
      <c r="F12" s="37">
        <v>0</v>
      </c>
    </row>
    <row r="13" spans="2:6" ht="19.5" customHeight="1">
      <c r="B13" s="21" t="s">
        <v>141</v>
      </c>
      <c r="C13" s="22">
        <v>5</v>
      </c>
      <c r="D13" s="36">
        <v>6785</v>
      </c>
      <c r="E13" s="37">
        <v>4336</v>
      </c>
      <c r="F13" s="37">
        <v>682</v>
      </c>
    </row>
    <row r="14" spans="2:6" ht="19.5" customHeight="1">
      <c r="B14" s="23" t="s">
        <v>142</v>
      </c>
      <c r="C14" s="22">
        <v>6</v>
      </c>
      <c r="D14" s="36">
        <v>0</v>
      </c>
      <c r="E14" s="37">
        <v>0</v>
      </c>
      <c r="F14" s="37">
        <v>0</v>
      </c>
    </row>
    <row r="15" spans="2:6" ht="19.5" customHeight="1">
      <c r="B15" s="23" t="s">
        <v>143</v>
      </c>
      <c r="C15" s="22">
        <v>7</v>
      </c>
      <c r="D15" s="36">
        <v>0</v>
      </c>
      <c r="E15" s="37">
        <v>0</v>
      </c>
      <c r="F15" s="37">
        <v>0</v>
      </c>
    </row>
    <row r="16" spans="2:6" ht="19.5" customHeight="1">
      <c r="B16" s="23" t="s">
        <v>144</v>
      </c>
      <c r="C16" s="22">
        <v>8</v>
      </c>
      <c r="D16" s="36">
        <v>6785</v>
      </c>
      <c r="E16" s="37">
        <v>4336</v>
      </c>
      <c r="F16" s="37">
        <v>682</v>
      </c>
    </row>
    <row r="17" spans="2:6" ht="19.5" customHeight="1">
      <c r="B17" s="21" t="s">
        <v>145</v>
      </c>
      <c r="C17" s="22">
        <v>9</v>
      </c>
      <c r="D17" s="36">
        <v>258582</v>
      </c>
      <c r="E17" s="37">
        <v>520798</v>
      </c>
      <c r="F17" s="37">
        <v>37058</v>
      </c>
    </row>
    <row r="18" spans="2:6" ht="19.5" customHeight="1">
      <c r="B18" s="21" t="s">
        <v>146</v>
      </c>
      <c r="C18" s="22">
        <v>10</v>
      </c>
      <c r="D18" s="36">
        <v>-84894</v>
      </c>
      <c r="E18" s="37">
        <v>-58823</v>
      </c>
      <c r="F18" s="37">
        <v>-223</v>
      </c>
    </row>
    <row r="19" spans="2:6" ht="19.5" customHeight="1">
      <c r="B19" s="21" t="s">
        <v>147</v>
      </c>
      <c r="C19" s="22">
        <v>11</v>
      </c>
      <c r="D19" s="36">
        <v>4885</v>
      </c>
      <c r="E19" s="37">
        <v>8165</v>
      </c>
      <c r="F19" s="37">
        <v>35</v>
      </c>
    </row>
    <row r="20" spans="2:6" ht="19.5" customHeight="1">
      <c r="B20" s="21" t="s">
        <v>148</v>
      </c>
      <c r="C20" s="22">
        <v>12</v>
      </c>
      <c r="D20" s="36">
        <v>1103</v>
      </c>
      <c r="E20" s="37">
        <v>108153</v>
      </c>
      <c r="F20" s="37">
        <v>169</v>
      </c>
    </row>
    <row r="21" spans="2:6" ht="19.5" customHeight="1">
      <c r="B21" s="21" t="s">
        <v>149</v>
      </c>
      <c r="C21" s="22">
        <v>13</v>
      </c>
      <c r="D21" s="36">
        <v>-1969</v>
      </c>
      <c r="E21" s="37">
        <v>-198964</v>
      </c>
      <c r="F21" s="37">
        <v>-627</v>
      </c>
    </row>
    <row r="22" spans="2:6" ht="19.5" customHeight="1">
      <c r="B22" s="21" t="s">
        <v>150</v>
      </c>
      <c r="C22" s="22">
        <v>14</v>
      </c>
      <c r="D22" s="36">
        <v>-58619</v>
      </c>
      <c r="E22" s="37">
        <v>-124284</v>
      </c>
      <c r="F22" s="37">
        <v>-13695</v>
      </c>
    </row>
    <row r="23" spans="2:6" ht="19.5" customHeight="1">
      <c r="B23" s="23" t="s">
        <v>151</v>
      </c>
      <c r="C23" s="22">
        <v>15</v>
      </c>
      <c r="D23" s="36">
        <v>-35521</v>
      </c>
      <c r="E23" s="37">
        <v>-66261</v>
      </c>
      <c r="F23" s="37">
        <v>-7935</v>
      </c>
    </row>
    <row r="24" spans="2:6" ht="19.5" customHeight="1">
      <c r="B24" s="23" t="s">
        <v>152</v>
      </c>
      <c r="C24" s="22" t="s">
        <v>153</v>
      </c>
      <c r="D24" s="36">
        <v>-25260</v>
      </c>
      <c r="E24" s="37">
        <v>-48850</v>
      </c>
      <c r="F24" s="37">
        <v>-6374</v>
      </c>
    </row>
    <row r="25" spans="2:6" ht="19.5" customHeight="1">
      <c r="B25" s="23" t="s">
        <v>154</v>
      </c>
      <c r="C25" s="22" t="s">
        <v>155</v>
      </c>
      <c r="D25" s="36">
        <f>-10261</f>
        <v>-10261</v>
      </c>
      <c r="E25" s="37">
        <v>-17411</v>
      </c>
      <c r="F25" s="37">
        <v>-1561</v>
      </c>
    </row>
    <row r="26" spans="2:6" ht="19.5" customHeight="1">
      <c r="B26" s="23" t="s">
        <v>156</v>
      </c>
      <c r="C26" s="22" t="s">
        <v>157</v>
      </c>
      <c r="D26" s="36">
        <v>-23098</v>
      </c>
      <c r="E26" s="37">
        <v>-58023</v>
      </c>
      <c r="F26" s="37">
        <v>-5760</v>
      </c>
    </row>
    <row r="27" spans="2:6" ht="22.5" customHeight="1">
      <c r="B27" s="21" t="s">
        <v>158</v>
      </c>
      <c r="C27" s="22" t="s">
        <v>159</v>
      </c>
      <c r="D27" s="36">
        <v>0</v>
      </c>
      <c r="E27" s="37">
        <v>0</v>
      </c>
      <c r="F27" s="37">
        <v>0</v>
      </c>
    </row>
    <row r="28" spans="2:6" ht="23.25" customHeight="1">
      <c r="B28" s="21" t="s">
        <v>160</v>
      </c>
      <c r="C28" s="22" t="s">
        <v>161</v>
      </c>
      <c r="D28" s="36">
        <v>-1654</v>
      </c>
      <c r="E28" s="37">
        <v>86095</v>
      </c>
      <c r="F28" s="37">
        <v>-785</v>
      </c>
    </row>
    <row r="29" spans="2:6" ht="23.25" customHeight="1">
      <c r="B29" s="21" t="s">
        <v>162</v>
      </c>
      <c r="C29" s="22" t="s">
        <v>163</v>
      </c>
      <c r="D29" s="36">
        <v>13</v>
      </c>
      <c r="E29" s="37">
        <v>658</v>
      </c>
      <c r="F29" s="37">
        <v>0</v>
      </c>
    </row>
    <row r="30" spans="2:6" ht="22.5" customHeight="1">
      <c r="B30" s="21" t="s">
        <v>164</v>
      </c>
      <c r="C30" s="22" t="s">
        <v>165</v>
      </c>
      <c r="D30" s="36">
        <v>0</v>
      </c>
      <c r="E30" s="37">
        <v>-762</v>
      </c>
      <c r="F30" s="37">
        <v>0</v>
      </c>
    </row>
    <row r="31" spans="2:6" ht="22.5" customHeight="1">
      <c r="B31" s="21" t="s">
        <v>166</v>
      </c>
      <c r="C31" s="22" t="s">
        <v>167</v>
      </c>
      <c r="D31" s="36">
        <v>0</v>
      </c>
      <c r="E31" s="37"/>
      <c r="F31" s="37">
        <v>0</v>
      </c>
    </row>
    <row r="32" spans="2:6" ht="22.5" customHeight="1">
      <c r="B32" s="21" t="s">
        <v>168</v>
      </c>
      <c r="C32" s="22" t="s">
        <v>169</v>
      </c>
      <c r="D32" s="36">
        <v>0</v>
      </c>
      <c r="E32" s="37">
        <v>0</v>
      </c>
      <c r="F32" s="37">
        <v>0</v>
      </c>
    </row>
    <row r="33" spans="2:6" ht="16.5" customHeight="1">
      <c r="B33" s="21" t="s">
        <v>170</v>
      </c>
      <c r="C33" s="22" t="s">
        <v>171</v>
      </c>
      <c r="D33" s="36">
        <v>0</v>
      </c>
      <c r="E33" s="37">
        <v>0</v>
      </c>
      <c r="F33" s="37">
        <v>0</v>
      </c>
    </row>
    <row r="34" spans="2:6" ht="15" customHeight="1">
      <c r="B34" s="21" t="s">
        <v>172</v>
      </c>
      <c r="C34" s="22" t="s">
        <v>173</v>
      </c>
      <c r="D34" s="36">
        <v>0</v>
      </c>
      <c r="E34" s="37">
        <v>0</v>
      </c>
      <c r="F34" s="37">
        <v>0</v>
      </c>
    </row>
    <row r="35" spans="2:6" ht="18" customHeight="1">
      <c r="B35" s="21" t="s">
        <v>174</v>
      </c>
      <c r="C35" s="22" t="s">
        <v>175</v>
      </c>
      <c r="D35" s="36">
        <v>0</v>
      </c>
      <c r="E35" s="37">
        <v>0</v>
      </c>
      <c r="F35" s="37">
        <v>0</v>
      </c>
    </row>
    <row r="36" spans="2:6" ht="19.5" customHeight="1">
      <c r="B36" s="21" t="s">
        <v>176</v>
      </c>
      <c r="C36" s="22" t="s">
        <v>177</v>
      </c>
      <c r="D36" s="36">
        <v>135118</v>
      </c>
      <c r="E36" s="37">
        <v>361045</v>
      </c>
      <c r="F36" s="37">
        <v>22675</v>
      </c>
    </row>
    <row r="37" spans="2:6" ht="19.5" customHeight="1">
      <c r="B37" s="21" t="s">
        <v>178</v>
      </c>
      <c r="C37" s="22" t="s">
        <v>179</v>
      </c>
      <c r="D37" s="36">
        <v>0</v>
      </c>
      <c r="E37" s="37">
        <v>0</v>
      </c>
      <c r="F37" s="37">
        <v>0</v>
      </c>
    </row>
    <row r="38" spans="2:6" ht="19.5" customHeight="1">
      <c r="B38" s="21" t="s">
        <v>180</v>
      </c>
      <c r="C38" s="22" t="s">
        <v>181</v>
      </c>
      <c r="D38" s="36">
        <v>0</v>
      </c>
      <c r="E38" s="37">
        <v>0</v>
      </c>
      <c r="F38" s="37">
        <v>0</v>
      </c>
    </row>
    <row r="39" spans="2:6" ht="19.5" customHeight="1">
      <c r="B39" s="21" t="s">
        <v>182</v>
      </c>
      <c r="C39" s="22" t="s">
        <v>183</v>
      </c>
      <c r="D39" s="36"/>
      <c r="E39" s="37">
        <v>0</v>
      </c>
      <c r="F39" s="37">
        <v>0</v>
      </c>
    </row>
    <row r="40" spans="2:6" ht="19.5" customHeight="1">
      <c r="B40" s="21" t="s">
        <v>184</v>
      </c>
      <c r="C40" s="22" t="s">
        <v>185</v>
      </c>
      <c r="D40" s="36">
        <v>-33682</v>
      </c>
      <c r="E40" s="37">
        <v>-99285</v>
      </c>
      <c r="F40" s="37">
        <v>-7240</v>
      </c>
    </row>
    <row r="41" spans="2:6" ht="19.5" customHeight="1">
      <c r="B41" s="21" t="s">
        <v>39</v>
      </c>
      <c r="C41" s="22" t="s">
        <v>186</v>
      </c>
      <c r="D41" s="36">
        <f>i_204_006_028_001+i_204_006_032_001</f>
        <v>101436</v>
      </c>
      <c r="E41" s="37">
        <v>261760</v>
      </c>
      <c r="F41" s="37">
        <v>15435</v>
      </c>
    </row>
    <row r="42" ht="19.5" customHeight="1"/>
  </sheetData>
  <sheetProtection sheet="1" objects="1" scenarios="1"/>
  <mergeCells count="1">
    <mergeCell ref="B2:F3"/>
  </mergeCells>
  <printOptions/>
  <pageMargins left="0.75" right="0.75" top="1" bottom="1" header="0.4921259845" footer="0.4921259845"/>
  <pageSetup horizontalDpi="600" verticalDpi="600" orientation="portrait" paperSize="9" scale="64" r:id="rId1"/>
  <headerFooter alignWithMargins="0">
    <oddFooter>&amp;R&amp;"Times New Roman,Obyčejné"&amp;16 279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4"/>
  <sheetViews>
    <sheetView zoomScaleSheetLayoutView="100" workbookViewId="0" topLeftCell="A1">
      <selection activeCell="A4" sqref="A4:D24"/>
    </sheetView>
  </sheetViews>
  <sheetFormatPr defaultColWidth="8.00390625" defaultRowHeight="11.25" customHeight="1"/>
  <cols>
    <col min="1" max="1" width="10.57421875" style="0" customWidth="1"/>
    <col min="2" max="2" width="44.42187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50" t="s">
        <v>40</v>
      </c>
      <c r="C2" s="51"/>
      <c r="D2" s="52"/>
    </row>
    <row r="3" spans="2:4" ht="19.5" customHeight="1">
      <c r="B3" s="53"/>
      <c r="C3" s="54"/>
      <c r="D3" s="55"/>
    </row>
    <row r="4" spans="2:4" s="7" customFormat="1" ht="15" customHeight="1">
      <c r="B4" s="6"/>
      <c r="C4" s="6"/>
      <c r="D4" s="6"/>
    </row>
    <row r="5" spans="1:4" s="7" customFormat="1" ht="15" customHeight="1">
      <c r="A5" s="8" t="s">
        <v>71</v>
      </c>
      <c r="B5" s="9" t="str">
        <f>i_204_001_002_002</f>
        <v>ČSOB Investiční společnost, a.s., člen skupiny ČSOB</v>
      </c>
      <c r="C5" s="6"/>
      <c r="D5" s="6"/>
    </row>
    <row r="6" spans="1:4" s="7" customFormat="1" ht="15" customHeight="1">
      <c r="A6" s="8" t="s">
        <v>70</v>
      </c>
      <c r="B6" s="9" t="str">
        <f>i_204_001_002_001</f>
        <v>25677888</v>
      </c>
      <c r="C6" s="6"/>
      <c r="D6" s="6"/>
    </row>
    <row r="7" s="7" customFormat="1" ht="15" customHeight="1"/>
    <row r="8" spans="3:4" ht="19.5" customHeight="1">
      <c r="C8" s="4" t="s">
        <v>41</v>
      </c>
      <c r="D8" s="4" t="s">
        <v>42</v>
      </c>
    </row>
    <row r="9" spans="2:4" ht="19.5" customHeight="1">
      <c r="B9" s="1" t="s">
        <v>22</v>
      </c>
      <c r="C9" s="36">
        <v>1095128</v>
      </c>
      <c r="D9" s="43">
        <f>i_204_007_001_001/i_204_004_034_001</f>
        <v>0.9727752476733847</v>
      </c>
    </row>
    <row r="10" spans="2:4" ht="19.5" customHeight="1">
      <c r="B10" s="1" t="s">
        <v>187</v>
      </c>
      <c r="C10" s="24"/>
      <c r="D10" s="24"/>
    </row>
    <row r="11" spans="2:4" ht="19.5" customHeight="1">
      <c r="B11" s="1" t="s">
        <v>188</v>
      </c>
      <c r="C11" s="37">
        <v>22783</v>
      </c>
      <c r="D11" s="43">
        <f>i_204_007_002_001/i_204_004_034_001</f>
        <v>0.020237578134923703</v>
      </c>
    </row>
    <row r="12" spans="2:4" ht="19.5" customHeight="1">
      <c r="B12" s="27" t="s">
        <v>189</v>
      </c>
      <c r="C12" s="37">
        <v>22783</v>
      </c>
      <c r="D12" s="43">
        <v>0.0202</v>
      </c>
    </row>
    <row r="13" spans="2:4" ht="19.5" customHeight="1">
      <c r="B13" s="27" t="s">
        <v>195</v>
      </c>
      <c r="C13" s="37">
        <v>0</v>
      </c>
      <c r="D13" s="43">
        <v>0</v>
      </c>
    </row>
    <row r="14" spans="2:4" ht="19.5" customHeight="1">
      <c r="B14" s="27" t="s">
        <v>196</v>
      </c>
      <c r="C14" s="37">
        <v>0</v>
      </c>
      <c r="D14" s="43">
        <v>0</v>
      </c>
    </row>
    <row r="15" spans="2:4" ht="19.5" customHeight="1">
      <c r="B15" s="27" t="s">
        <v>197</v>
      </c>
      <c r="C15" s="37">
        <v>0</v>
      </c>
      <c r="D15" s="43">
        <v>0</v>
      </c>
    </row>
    <row r="16" spans="2:4" ht="19.5" customHeight="1">
      <c r="B16" s="28" t="s">
        <v>43</v>
      </c>
      <c r="C16" s="37">
        <v>7866</v>
      </c>
      <c r="D16" s="43">
        <f>i_204_007_007_001/i_204_004_034_001</f>
        <v>0.006987174191691605</v>
      </c>
    </row>
    <row r="17" spans="2:4" ht="19.5" customHeight="1">
      <c r="B17" s="28" t="s">
        <v>44</v>
      </c>
      <c r="C17" s="26">
        <v>0</v>
      </c>
      <c r="D17" s="5">
        <v>0</v>
      </c>
    </row>
    <row r="18" spans="2:4" ht="19.5" customHeight="1">
      <c r="B18" s="27" t="s">
        <v>190</v>
      </c>
      <c r="C18" s="36">
        <v>22197</v>
      </c>
      <c r="D18" s="43">
        <f>i_204_007_009_001/i_204_004_034_001</f>
        <v>0.01971704875832425</v>
      </c>
    </row>
    <row r="19" spans="2:4" ht="19.5" customHeight="1">
      <c r="B19" s="27" t="s">
        <v>191</v>
      </c>
      <c r="C19" s="36">
        <v>0</v>
      </c>
      <c r="D19" s="43">
        <v>0</v>
      </c>
    </row>
    <row r="20" spans="2:4" ht="19.5" customHeight="1">
      <c r="B20" s="27" t="s">
        <v>192</v>
      </c>
      <c r="C20" s="36">
        <v>586</v>
      </c>
      <c r="D20" s="43">
        <f>i_204_007_011_001/i_204_004_034_001</f>
        <v>0.0005205293765994509</v>
      </c>
    </row>
    <row r="21" spans="2:4" ht="19.5" customHeight="1">
      <c r="B21" s="28" t="s">
        <v>45</v>
      </c>
      <c r="C21" s="26">
        <v>0</v>
      </c>
      <c r="D21" s="5">
        <v>0</v>
      </c>
    </row>
    <row r="22" spans="2:4" ht="19.5" customHeight="1">
      <c r="B22" s="27" t="s">
        <v>193</v>
      </c>
      <c r="C22" s="36">
        <v>14524</v>
      </c>
      <c r="D22" s="43">
        <f>i_204_007_013_001/i_204_004_034_001</f>
        <v>0.012901311716263523</v>
      </c>
    </row>
    <row r="23" spans="2:4" ht="19.5" customHeight="1">
      <c r="B23" s="27" t="s">
        <v>194</v>
      </c>
      <c r="C23" s="36">
        <v>1760</v>
      </c>
      <c r="D23" s="43">
        <f>i_204_007_014_001/i_204_004_034_001</f>
        <v>0.0015633646805717296</v>
      </c>
    </row>
    <row r="24" spans="2:4" ht="19.5" customHeight="1">
      <c r="B24" s="27" t="s">
        <v>192</v>
      </c>
      <c r="C24" s="36">
        <v>6499</v>
      </c>
      <c r="D24" s="43">
        <f>i_204_007_015_001/i_204_004_034_001</f>
        <v>0.005772901738088449</v>
      </c>
    </row>
    <row r="25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85" r:id="rId1"/>
  <headerFooter alignWithMargins="0">
    <oddFooter>&amp;R&amp;"Times New Roman,Obyčejné"&amp;12 280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90"/>
  <sheetViews>
    <sheetView zoomScaleSheetLayoutView="130" workbookViewId="0" topLeftCell="A1">
      <pane ySplit="9" topLeftCell="BM10" activePane="bottomLeft" state="frozen"/>
      <selection pane="topLeft" activeCell="A1" sqref="A1"/>
      <selection pane="bottomLeft" activeCell="F11" sqref="F10:F11"/>
    </sheetView>
  </sheetViews>
  <sheetFormatPr defaultColWidth="8.00390625" defaultRowHeight="11.25" customHeight="1"/>
  <cols>
    <col min="1" max="1" width="16.421875" style="0" customWidth="1"/>
    <col min="2" max="2" width="24.7109375" style="0" customWidth="1"/>
    <col min="3" max="3" width="19.00390625" style="0" customWidth="1"/>
    <col min="4" max="4" width="30.00390625" style="0" customWidth="1"/>
    <col min="5" max="5" width="19.00390625" style="0" customWidth="1"/>
  </cols>
  <sheetData>
    <row r="1" ht="19.5" customHeight="1"/>
    <row r="2" spans="1:4" ht="19.5" customHeight="1">
      <c r="A2" s="50" t="s">
        <v>46</v>
      </c>
      <c r="B2" s="51"/>
      <c r="C2" s="51"/>
      <c r="D2" s="52"/>
    </row>
    <row r="3" spans="1:4" ht="19.5" customHeight="1">
      <c r="A3" s="53"/>
      <c r="B3" s="54"/>
      <c r="C3" s="54"/>
      <c r="D3" s="55"/>
    </row>
    <row r="4" spans="1:4" s="7" customFormat="1" ht="15" customHeight="1">
      <c r="A4" s="6"/>
      <c r="B4" s="6"/>
      <c r="C4" s="6"/>
      <c r="D4" s="6"/>
    </row>
    <row r="5" spans="1:4" s="7" customFormat="1" ht="15" customHeight="1">
      <c r="A5" s="8" t="s">
        <v>71</v>
      </c>
      <c r="B5" s="9" t="str">
        <f>i_204_001_002_002</f>
        <v>ČSOB Investiční společnost, a.s., člen skupiny ČSOB</v>
      </c>
      <c r="C5" s="6"/>
      <c r="D5" s="6"/>
    </row>
    <row r="6" spans="1:4" s="7" customFormat="1" ht="15" customHeight="1">
      <c r="A6" s="8" t="s">
        <v>70</v>
      </c>
      <c r="B6" s="9" t="str">
        <f>i_204_001_002_001</f>
        <v>25677888</v>
      </c>
      <c r="C6" s="6"/>
      <c r="D6" s="6"/>
    </row>
    <row r="7" s="7" customFormat="1" ht="15" customHeight="1"/>
    <row r="8" spans="1:4" ht="19.5" customHeight="1">
      <c r="A8" s="1" t="s">
        <v>47</v>
      </c>
      <c r="B8" s="2" t="s">
        <v>74</v>
      </c>
      <c r="C8" s="2" t="s">
        <v>48</v>
      </c>
      <c r="D8" s="2" t="s">
        <v>49</v>
      </c>
    </row>
    <row r="9" spans="1:4" ht="12.75" customHeight="1">
      <c r="A9" s="4" t="s">
        <v>76</v>
      </c>
      <c r="B9" s="4" t="s">
        <v>77</v>
      </c>
      <c r="C9" s="4" t="s">
        <v>78</v>
      </c>
      <c r="D9" s="4" t="s">
        <v>79</v>
      </c>
    </row>
    <row r="10" spans="1:4" ht="13.5" customHeight="1">
      <c r="A10" s="32" t="s">
        <v>211</v>
      </c>
      <c r="B10" s="44">
        <v>24</v>
      </c>
      <c r="C10" s="44">
        <v>586</v>
      </c>
      <c r="D10" s="32">
        <v>0.05</v>
      </c>
    </row>
    <row r="11" spans="1:4" ht="13.5" customHeight="1">
      <c r="A11" s="32" t="s">
        <v>200</v>
      </c>
      <c r="B11" s="44">
        <v>22197</v>
      </c>
      <c r="C11" s="44">
        <f>B11</f>
        <v>22197</v>
      </c>
      <c r="D11" s="32">
        <v>1.97</v>
      </c>
    </row>
    <row r="12" spans="1:4" ht="13.5" customHeight="1">
      <c r="A12" s="32"/>
      <c r="B12" s="44"/>
      <c r="C12" s="44"/>
      <c r="D12" s="32"/>
    </row>
    <row r="13" spans="1:4" ht="13.5" customHeight="1">
      <c r="A13" s="32"/>
      <c r="B13" s="44"/>
      <c r="C13" s="44"/>
      <c r="D13" s="32"/>
    </row>
    <row r="14" spans="1:4" ht="13.5" customHeight="1">
      <c r="A14" s="32"/>
      <c r="B14" s="44"/>
      <c r="C14" s="44"/>
      <c r="D14" s="32"/>
    </row>
    <row r="15" spans="1:4" ht="13.5" customHeight="1">
      <c r="A15" s="32"/>
      <c r="B15" s="44"/>
      <c r="C15" s="44"/>
      <c r="D15" s="32"/>
    </row>
    <row r="16" spans="1:4" ht="13.5" customHeight="1">
      <c r="A16" s="32"/>
      <c r="B16" s="44"/>
      <c r="C16" s="44"/>
      <c r="D16" s="32"/>
    </row>
    <row r="17" spans="1:4" ht="13.5" customHeight="1">
      <c r="A17" s="32"/>
      <c r="B17" s="44"/>
      <c r="C17" s="44"/>
      <c r="D17" s="32"/>
    </row>
    <row r="18" spans="1:4" ht="13.5" customHeight="1">
      <c r="A18" s="32"/>
      <c r="B18" s="44"/>
      <c r="C18" s="44"/>
      <c r="D18" s="32"/>
    </row>
    <row r="19" spans="1:4" ht="13.5" customHeight="1">
      <c r="A19" s="32"/>
      <c r="B19" s="44"/>
      <c r="C19" s="44"/>
      <c r="D19" s="32"/>
    </row>
    <row r="20" spans="1:4" ht="13.5" customHeight="1">
      <c r="A20" s="32"/>
      <c r="B20" s="44"/>
      <c r="C20" s="44"/>
      <c r="D20" s="32"/>
    </row>
    <row r="21" spans="1:4" ht="13.5" customHeight="1">
      <c r="A21" s="32"/>
      <c r="B21" s="44"/>
      <c r="C21" s="44"/>
      <c r="D21" s="32"/>
    </row>
    <row r="22" spans="1:4" ht="13.5" customHeight="1">
      <c r="A22" s="32"/>
      <c r="B22" s="44"/>
      <c r="C22" s="44"/>
      <c r="D22" s="32"/>
    </row>
    <row r="23" spans="1:4" ht="13.5" customHeight="1">
      <c r="A23" s="32"/>
      <c r="B23" s="44"/>
      <c r="C23" s="44"/>
      <c r="D23" s="32"/>
    </row>
    <row r="24" spans="1:4" ht="11.25" customHeight="1">
      <c r="A24" s="32"/>
      <c r="B24" s="44"/>
      <c r="C24" s="44"/>
      <c r="D24" s="32"/>
    </row>
    <row r="25" spans="1:4" ht="11.25" customHeight="1">
      <c r="A25" s="32"/>
      <c r="B25" s="44"/>
      <c r="C25" s="44"/>
      <c r="D25" s="32"/>
    </row>
    <row r="26" spans="1:4" ht="11.25" customHeight="1">
      <c r="A26" s="32"/>
      <c r="B26" s="44"/>
      <c r="C26" s="44"/>
      <c r="D26" s="32"/>
    </row>
    <row r="27" spans="1:4" ht="11.25" customHeight="1">
      <c r="A27" s="32"/>
      <c r="B27" s="44"/>
      <c r="C27" s="44"/>
      <c r="D27" s="32"/>
    </row>
    <row r="28" spans="1:4" ht="11.25" customHeight="1">
      <c r="A28" s="32"/>
      <c r="B28" s="44"/>
      <c r="C28" s="44"/>
      <c r="D28" s="32"/>
    </row>
    <row r="29" spans="1:4" ht="11.25" customHeight="1">
      <c r="A29" s="32"/>
      <c r="B29" s="44"/>
      <c r="C29" s="44"/>
      <c r="D29" s="32"/>
    </row>
    <row r="30" spans="1:4" ht="11.25" customHeight="1">
      <c r="A30" s="32"/>
      <c r="B30" s="44"/>
      <c r="C30" s="44"/>
      <c r="D30" s="32"/>
    </row>
    <row r="31" spans="1:4" ht="11.25" customHeight="1">
      <c r="A31" s="32"/>
      <c r="B31" s="44"/>
      <c r="C31" s="44"/>
      <c r="D31" s="32"/>
    </row>
    <row r="32" spans="1:4" ht="11.25" customHeight="1">
      <c r="A32" s="32"/>
      <c r="B32" s="44"/>
      <c r="C32" s="44"/>
      <c r="D32" s="32"/>
    </row>
    <row r="33" spans="1:4" ht="11.25" customHeight="1">
      <c r="A33" s="32"/>
      <c r="B33" s="32"/>
      <c r="C33" s="32"/>
      <c r="D33" s="32"/>
    </row>
    <row r="34" spans="1:4" ht="11.25" customHeight="1">
      <c r="A34" s="32"/>
      <c r="B34" s="32"/>
      <c r="C34" s="32"/>
      <c r="D34" s="32"/>
    </row>
    <row r="35" spans="1:4" ht="11.25" customHeight="1">
      <c r="A35" s="32"/>
      <c r="B35" s="32"/>
      <c r="C35" s="32"/>
      <c r="D35" s="32"/>
    </row>
    <row r="36" spans="1:4" ht="11.25" customHeight="1">
      <c r="A36" s="32"/>
      <c r="B36" s="32"/>
      <c r="C36" s="32"/>
      <c r="D36" s="32"/>
    </row>
    <row r="37" spans="1:4" ht="11.25" customHeight="1">
      <c r="A37" s="32"/>
      <c r="B37" s="32"/>
      <c r="C37" s="32"/>
      <c r="D37" s="32"/>
    </row>
    <row r="38" spans="1:4" ht="11.25" customHeight="1">
      <c r="A38" s="32"/>
      <c r="B38" s="32"/>
      <c r="C38" s="32"/>
      <c r="D38" s="32"/>
    </row>
    <row r="39" spans="1:4" ht="11.25" customHeight="1">
      <c r="A39" s="32"/>
      <c r="B39" s="32"/>
      <c r="C39" s="32"/>
      <c r="D39" s="32"/>
    </row>
    <row r="40" spans="1:4" ht="11.25" customHeight="1">
      <c r="A40" s="32"/>
      <c r="B40" s="32"/>
      <c r="C40" s="32"/>
      <c r="D40" s="32"/>
    </row>
    <row r="41" spans="1:4" ht="11.25" customHeight="1">
      <c r="A41" s="32"/>
      <c r="B41" s="32"/>
      <c r="C41" s="32"/>
      <c r="D41" s="32"/>
    </row>
    <row r="42" spans="1:4" ht="11.25" customHeight="1">
      <c r="A42" s="32"/>
      <c r="B42" s="32"/>
      <c r="C42" s="32"/>
      <c r="D42" s="32"/>
    </row>
    <row r="43" spans="1:4" ht="11.25" customHeight="1">
      <c r="A43" s="32"/>
      <c r="B43" s="32"/>
      <c r="C43" s="32"/>
      <c r="D43" s="32"/>
    </row>
    <row r="44" spans="1:4" ht="11.25" customHeight="1">
      <c r="A44" s="32"/>
      <c r="B44" s="32"/>
      <c r="C44" s="32"/>
      <c r="D44" s="32"/>
    </row>
    <row r="45" spans="1:4" ht="11.25" customHeight="1">
      <c r="A45" s="32"/>
      <c r="B45" s="32"/>
      <c r="C45" s="32"/>
      <c r="D45" s="32"/>
    </row>
    <row r="46" spans="1:4" ht="11.25" customHeight="1">
      <c r="A46" s="32"/>
      <c r="B46" s="32"/>
      <c r="C46" s="32"/>
      <c r="D46" s="32"/>
    </row>
    <row r="47" spans="1:4" ht="11.25" customHeight="1">
      <c r="A47" s="32"/>
      <c r="B47" s="32"/>
      <c r="C47" s="32"/>
      <c r="D47" s="32"/>
    </row>
    <row r="48" spans="1:4" ht="11.25" customHeight="1">
      <c r="A48" s="32"/>
      <c r="B48" s="32"/>
      <c r="C48" s="32"/>
      <c r="D48" s="32"/>
    </row>
    <row r="49" spans="1:4" ht="11.25" customHeight="1">
      <c r="A49" s="32"/>
      <c r="B49" s="32"/>
      <c r="C49" s="32"/>
      <c r="D49" s="32"/>
    </row>
    <row r="50" spans="1:4" ht="11.25" customHeight="1">
      <c r="A50" s="32"/>
      <c r="B50" s="32"/>
      <c r="C50" s="32"/>
      <c r="D50" s="32"/>
    </row>
    <row r="51" spans="1:4" ht="11.25" customHeight="1">
      <c r="A51" s="32"/>
      <c r="B51" s="32"/>
      <c r="C51" s="32"/>
      <c r="D51" s="32"/>
    </row>
    <row r="52" spans="1:4" ht="11.25" customHeight="1">
      <c r="A52" s="32"/>
      <c r="B52" s="32"/>
      <c r="C52" s="32"/>
      <c r="D52" s="32"/>
    </row>
    <row r="53" spans="1:4" ht="11.25" customHeight="1">
      <c r="A53" s="32"/>
      <c r="B53" s="32"/>
      <c r="C53" s="32"/>
      <c r="D53" s="32"/>
    </row>
    <row r="54" spans="1:4" ht="11.25" customHeight="1">
      <c r="A54" s="32"/>
      <c r="B54" s="32"/>
      <c r="C54" s="32"/>
      <c r="D54" s="32"/>
    </row>
    <row r="55" spans="1:4" ht="11.25" customHeight="1">
      <c r="A55" s="32"/>
      <c r="B55" s="32"/>
      <c r="C55" s="32"/>
      <c r="D55" s="32"/>
    </row>
    <row r="56" spans="1:4" ht="11.25" customHeight="1">
      <c r="A56" s="32"/>
      <c r="B56" s="32"/>
      <c r="C56" s="32"/>
      <c r="D56" s="32"/>
    </row>
    <row r="57" spans="1:4" ht="11.25" customHeight="1">
      <c r="A57" s="32"/>
      <c r="B57" s="32"/>
      <c r="C57" s="32"/>
      <c r="D57" s="32"/>
    </row>
    <row r="58" spans="1:4" ht="11.25" customHeight="1">
      <c r="A58" s="32"/>
      <c r="B58" s="32"/>
      <c r="C58" s="32"/>
      <c r="D58" s="32"/>
    </row>
    <row r="59" spans="1:4" ht="11.25" customHeight="1">
      <c r="A59" s="32"/>
      <c r="B59" s="32"/>
      <c r="C59" s="32"/>
      <c r="D59" s="32"/>
    </row>
    <row r="60" spans="1:4" ht="11.25" customHeight="1">
      <c r="A60" s="32"/>
      <c r="B60" s="32"/>
      <c r="C60" s="32"/>
      <c r="D60" s="32"/>
    </row>
    <row r="61" spans="1:4" ht="11.25" customHeight="1">
      <c r="A61" s="32"/>
      <c r="B61" s="32"/>
      <c r="C61" s="32"/>
      <c r="D61" s="32"/>
    </row>
    <row r="62" spans="1:4" ht="11.25" customHeight="1">
      <c r="A62" s="32"/>
      <c r="B62" s="32"/>
      <c r="C62" s="32"/>
      <c r="D62" s="32"/>
    </row>
    <row r="63" spans="1:4" ht="11.25" customHeight="1">
      <c r="A63" s="32"/>
      <c r="B63" s="32"/>
      <c r="C63" s="32"/>
      <c r="D63" s="32"/>
    </row>
    <row r="64" spans="1:4" ht="11.25" customHeight="1">
      <c r="A64" s="32"/>
      <c r="B64" s="32"/>
      <c r="C64" s="32"/>
      <c r="D64" s="32"/>
    </row>
    <row r="65" spans="1:4" ht="11.25" customHeight="1">
      <c r="A65" s="32"/>
      <c r="B65" s="32"/>
      <c r="C65" s="32"/>
      <c r="D65" s="32"/>
    </row>
    <row r="66" spans="1:4" ht="11.25" customHeight="1">
      <c r="A66" s="32"/>
      <c r="B66" s="32"/>
      <c r="C66" s="32"/>
      <c r="D66" s="32"/>
    </row>
    <row r="67" spans="1:4" ht="11.25" customHeight="1">
      <c r="A67" s="32"/>
      <c r="B67" s="32"/>
      <c r="C67" s="32"/>
      <c r="D67" s="32"/>
    </row>
    <row r="68" spans="1:4" ht="11.25" customHeight="1">
      <c r="A68" s="32"/>
      <c r="B68" s="32"/>
      <c r="C68" s="32"/>
      <c r="D68" s="32"/>
    </row>
    <row r="69" spans="1:4" ht="11.25" customHeight="1">
      <c r="A69" s="32"/>
      <c r="B69" s="32"/>
      <c r="C69" s="32"/>
      <c r="D69" s="32"/>
    </row>
    <row r="70" spans="1:4" ht="11.25" customHeight="1">
      <c r="A70" s="32"/>
      <c r="B70" s="32"/>
      <c r="C70" s="32"/>
      <c r="D70" s="32"/>
    </row>
    <row r="71" spans="1:4" ht="11.25" customHeight="1">
      <c r="A71" s="32"/>
      <c r="B71" s="32"/>
      <c r="C71" s="32"/>
      <c r="D71" s="32"/>
    </row>
    <row r="72" spans="1:4" ht="11.25" customHeight="1">
      <c r="A72" s="32"/>
      <c r="B72" s="32"/>
      <c r="C72" s="32"/>
      <c r="D72" s="32"/>
    </row>
    <row r="73" spans="1:4" ht="11.25" customHeight="1">
      <c r="A73" s="32"/>
      <c r="B73" s="32"/>
      <c r="C73" s="32"/>
      <c r="D73" s="32"/>
    </row>
    <row r="74" spans="1:4" ht="11.25" customHeight="1">
      <c r="A74" s="32"/>
      <c r="B74" s="32"/>
      <c r="C74" s="32"/>
      <c r="D74" s="32"/>
    </row>
    <row r="75" spans="1:4" ht="11.25" customHeight="1">
      <c r="A75" s="32"/>
      <c r="B75" s="32"/>
      <c r="C75" s="32"/>
      <c r="D75" s="32"/>
    </row>
    <row r="76" spans="1:4" ht="11.25" customHeight="1">
      <c r="A76" s="32"/>
      <c r="B76" s="32"/>
      <c r="C76" s="32"/>
      <c r="D76" s="32"/>
    </row>
    <row r="77" spans="1:4" ht="11.25" customHeight="1">
      <c r="A77" s="32"/>
      <c r="B77" s="32"/>
      <c r="C77" s="32"/>
      <c r="D77" s="32"/>
    </row>
    <row r="78" spans="1:4" ht="11.25" customHeight="1">
      <c r="A78" s="32"/>
      <c r="B78" s="32"/>
      <c r="C78" s="32"/>
      <c r="D78" s="32"/>
    </row>
    <row r="79" spans="1:4" ht="11.25" customHeight="1">
      <c r="A79" s="32"/>
      <c r="B79" s="32"/>
      <c r="C79" s="32"/>
      <c r="D79" s="32"/>
    </row>
    <row r="80" spans="1:4" ht="11.25" customHeight="1">
      <c r="A80" s="32"/>
      <c r="B80" s="32"/>
      <c r="C80" s="32"/>
      <c r="D80" s="32"/>
    </row>
    <row r="81" spans="1:4" ht="11.25" customHeight="1">
      <c r="A81" s="32"/>
      <c r="B81" s="32"/>
      <c r="C81" s="32"/>
      <c r="D81" s="32"/>
    </row>
    <row r="82" spans="1:4" ht="11.25" customHeight="1">
      <c r="A82" s="32"/>
      <c r="B82" s="32"/>
      <c r="C82" s="32"/>
      <c r="D82" s="32"/>
    </row>
    <row r="83" spans="1:4" ht="11.25" customHeight="1">
      <c r="A83" s="32"/>
      <c r="B83" s="32"/>
      <c r="C83" s="32"/>
      <c r="D83" s="32"/>
    </row>
    <row r="84" spans="1:4" ht="11.25" customHeight="1">
      <c r="A84" s="32"/>
      <c r="B84" s="32"/>
      <c r="C84" s="32"/>
      <c r="D84" s="32"/>
    </row>
    <row r="85" spans="1:4" ht="11.25" customHeight="1">
      <c r="A85" s="32"/>
      <c r="B85" s="32"/>
      <c r="C85" s="32"/>
      <c r="D85" s="32"/>
    </row>
    <row r="86" spans="1:4" ht="11.25" customHeight="1">
      <c r="A86" s="32"/>
      <c r="B86" s="32"/>
      <c r="C86" s="32"/>
      <c r="D86" s="32"/>
    </row>
    <row r="87" spans="1:4" ht="11.25" customHeight="1">
      <c r="A87" s="32"/>
      <c r="B87" s="32"/>
      <c r="C87" s="32"/>
      <c r="D87" s="32"/>
    </row>
    <row r="88" spans="1:4" ht="11.25" customHeight="1">
      <c r="A88" s="32"/>
      <c r="B88" s="32"/>
      <c r="C88" s="32"/>
      <c r="D88" s="32"/>
    </row>
    <row r="89" spans="1:4" ht="11.25" customHeight="1">
      <c r="A89" s="32"/>
      <c r="B89" s="32"/>
      <c r="C89" s="32"/>
      <c r="D89" s="32"/>
    </row>
    <row r="90" spans="1:4" ht="11.25" customHeight="1">
      <c r="A90" s="32"/>
      <c r="B90" s="32"/>
      <c r="C90" s="32"/>
      <c r="D90" s="32"/>
    </row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portrait" paperSize="9" scale="95" r:id="rId1"/>
  <headerFooter alignWithMargins="0">
    <oddFooter>&amp;R&amp;"Times New Roman,Obyčejné"&amp;11 281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C10"/>
  <sheetViews>
    <sheetView workbookViewId="0" topLeftCell="A1">
      <selection activeCell="A1" sqref="A1:C10"/>
    </sheetView>
  </sheetViews>
  <sheetFormatPr defaultColWidth="8.00390625" defaultRowHeight="11.25" customHeight="1"/>
  <cols>
    <col min="1" max="1" width="9.7109375" style="0" customWidth="1"/>
    <col min="2" max="2" width="64.28125" style="0" customWidth="1"/>
    <col min="3" max="4" width="19.00390625" style="0" customWidth="1"/>
  </cols>
  <sheetData>
    <row r="1" ht="19.5" customHeight="1"/>
    <row r="2" spans="2:3" ht="19.5" customHeight="1">
      <c r="B2" s="50" t="s">
        <v>50</v>
      </c>
      <c r="C2" s="52"/>
    </row>
    <row r="3" spans="2:3" ht="19.5" customHeight="1">
      <c r="B3" s="53"/>
      <c r="C3" s="55"/>
    </row>
    <row r="4" spans="2:3" s="7" customFormat="1" ht="15" customHeight="1">
      <c r="B4" s="6"/>
      <c r="C4" s="6"/>
    </row>
    <row r="5" spans="1:3" s="7" customFormat="1" ht="15" customHeight="1">
      <c r="A5" s="8" t="s">
        <v>71</v>
      </c>
      <c r="B5" s="9" t="str">
        <f>i_204_001_002_002</f>
        <v>ČSOB Investiční společnost, a.s., člen skupiny ČSOB</v>
      </c>
      <c r="C5" s="6"/>
    </row>
    <row r="6" spans="1:3" s="7" customFormat="1" ht="15" customHeight="1">
      <c r="A6" s="8" t="s">
        <v>70</v>
      </c>
      <c r="B6" s="9" t="str">
        <f>i_204_001_002_001</f>
        <v>25677888</v>
      </c>
      <c r="C6" s="6"/>
    </row>
    <row r="7" s="7" customFormat="1" ht="15" customHeight="1"/>
    <row r="8" ht="19.5" customHeight="1">
      <c r="C8" s="4" t="s">
        <v>51</v>
      </c>
    </row>
    <row r="9" spans="2:3" ht="23.25" customHeight="1">
      <c r="B9" s="3" t="s">
        <v>52</v>
      </c>
      <c r="C9" s="31">
        <v>29</v>
      </c>
    </row>
    <row r="10" spans="2:3" ht="23.25" customHeight="1">
      <c r="B10" s="3" t="s">
        <v>53</v>
      </c>
      <c r="C10" s="31">
        <v>4</v>
      </c>
    </row>
    <row r="11" ht="19.5" customHeight="1"/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282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výroční zprávy - ČSOB investiční společnost</dc:title>
  <dc:subject/>
  <dc:creator/>
  <cp:keywords/>
  <dc:description/>
  <cp:lastModifiedBy>osvaldoval</cp:lastModifiedBy>
  <cp:lastPrinted>2006-04-26T08:10:01Z</cp:lastPrinted>
  <dcterms:created xsi:type="dcterms:W3CDTF">2005-02-23T10:19:16Z</dcterms:created>
  <dcterms:modified xsi:type="dcterms:W3CDTF">2006-05-02T14:00:48Z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10</vt:lpwstr>
  </property>
  <property fmtid="{D5CDD505-2E9C-101B-9397-08002B2CF9AE}" pid="3" name="id_DTS">
    <vt:lpwstr>31</vt:lpwstr>
  </property>
  <property fmtid="{D5CDD505-2E9C-101B-9397-08002B2CF9AE}" pid="4" name="id_FORM">
    <vt:lpwstr>002</vt:lpwstr>
  </property>
  <property fmtid="{D5CDD505-2E9C-101B-9397-08002B2CF9AE}" pid="5" name="kod">
    <vt:lpwstr>204</vt:lpwstr>
  </property>
  <property fmtid="{D5CDD505-2E9C-101B-9397-08002B2CF9AE}" pid="6" name="OldGuid">
    <vt:lpwstr>{92459BF7-1CFF-4897-8EEC-A1DB1E1E4134}</vt:lpwstr>
  </property>
</Properties>
</file>